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FDATA\Projects\2023\23120\PLANNING\PDF\"/>
    </mc:Choice>
  </mc:AlternateContent>
  <bookViews>
    <workbookView xWindow="0" yWindow="0" windowWidth="2901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4" i="1" l="1"/>
  <c r="AT22" i="1" l="1"/>
  <c r="AQ22" i="1"/>
  <c r="AL22" i="1"/>
  <c r="AN22" i="1" s="1"/>
  <c r="AB22" i="1"/>
  <c r="Y22" i="1"/>
  <c r="M22" i="1"/>
  <c r="AT18" i="1"/>
  <c r="AQ18" i="1"/>
  <c r="AL18" i="1"/>
  <c r="AN18" i="1" s="1"/>
  <c r="AB18" i="1"/>
  <c r="Y18" i="1"/>
  <c r="M18" i="1"/>
  <c r="AT15" i="1" l="1"/>
  <c r="AT16" i="1"/>
  <c r="AT17" i="1"/>
  <c r="AT19" i="1"/>
  <c r="AT20" i="1"/>
  <c r="AT21" i="1"/>
  <c r="AT23" i="1"/>
  <c r="AT24" i="1"/>
  <c r="AT25" i="1"/>
  <c r="AT26" i="1"/>
  <c r="AT27" i="1"/>
  <c r="AT14" i="1"/>
  <c r="AQ15" i="1"/>
  <c r="AQ16" i="1"/>
  <c r="AQ17" i="1"/>
  <c r="AQ19" i="1"/>
  <c r="AQ20" i="1"/>
  <c r="AQ21" i="1"/>
  <c r="AQ23" i="1"/>
  <c r="AQ24" i="1"/>
  <c r="AQ25" i="1"/>
  <c r="AQ26" i="1"/>
  <c r="AQ27" i="1"/>
  <c r="AQ14" i="1"/>
  <c r="AN16" i="1"/>
  <c r="AN17" i="1"/>
  <c r="AL27" i="1"/>
  <c r="AN27" i="1" s="1"/>
  <c r="AL23" i="1" l="1"/>
  <c r="AN23" i="1" s="1"/>
  <c r="AL24" i="1"/>
  <c r="AN24" i="1" s="1"/>
  <c r="AL25" i="1"/>
  <c r="AN25" i="1" s="1"/>
  <c r="AL26" i="1"/>
  <c r="AN26" i="1" s="1"/>
  <c r="AE27" i="1"/>
  <c r="AE26" i="1"/>
  <c r="AB15" i="1"/>
  <c r="AB16" i="1"/>
  <c r="AB17" i="1"/>
  <c r="AB19" i="1"/>
  <c r="AB20" i="1"/>
  <c r="AB21" i="1"/>
  <c r="AB23" i="1"/>
  <c r="AB24" i="1"/>
  <c r="AB25" i="1"/>
  <c r="AB26" i="1"/>
  <c r="AB27" i="1"/>
  <c r="AB14" i="1"/>
  <c r="Y15" i="1"/>
  <c r="Y16" i="1"/>
  <c r="Y17" i="1"/>
  <c r="Y19" i="1"/>
  <c r="Y20" i="1"/>
  <c r="Y21" i="1"/>
  <c r="Y23" i="1"/>
  <c r="Y24" i="1"/>
  <c r="Y25" i="1"/>
  <c r="Y26" i="1"/>
  <c r="Y27" i="1"/>
  <c r="Y14" i="1"/>
  <c r="M15" i="1"/>
  <c r="M16" i="1"/>
  <c r="M17" i="1"/>
  <c r="M19" i="1"/>
  <c r="M20" i="1"/>
  <c r="M21" i="1"/>
  <c r="M23" i="1"/>
  <c r="M24" i="1"/>
  <c r="M25" i="1"/>
  <c r="M26" i="1"/>
  <c r="M27" i="1"/>
  <c r="M14" i="1"/>
  <c r="AL15" i="1" l="1"/>
  <c r="AN15" i="1" s="1"/>
  <c r="AL14" i="1"/>
  <c r="AN14" i="1" s="1"/>
  <c r="AL19" i="1" l="1"/>
  <c r="AN19" i="1" s="1"/>
  <c r="AL20" i="1"/>
  <c r="AN20" i="1" s="1"/>
  <c r="AL21" i="1"/>
  <c r="AN21" i="1" s="1"/>
  <c r="AL16" i="1"/>
  <c r="AL17" i="1"/>
</calcChain>
</file>

<file path=xl/sharedStrings.xml><?xml version="1.0" encoding="utf-8"?>
<sst xmlns="http://schemas.openxmlformats.org/spreadsheetml/2006/main" count="378" uniqueCount="69">
  <si>
    <t xml:space="preserve">Lot </t>
  </si>
  <si>
    <t>Scheme</t>
  </si>
  <si>
    <t>Bidder</t>
  </si>
  <si>
    <t>Total no. of units</t>
  </si>
  <si>
    <t>Total Public Open Space</t>
  </si>
  <si>
    <t>REQUIREMENTS PER UNIT TYPE AS PER GUIDELINES 1 and 2</t>
  </si>
  <si>
    <t>Unit Ref</t>
  </si>
  <si>
    <t>Unit Type</t>
  </si>
  <si>
    <t>No. of Storeys</t>
  </si>
  <si>
    <t xml:space="preserve">Bedrooms </t>
  </si>
  <si>
    <t>Bed Spaces</t>
  </si>
  <si>
    <t>No. of Type - Inter</t>
  </si>
  <si>
    <t>No. of Type - End</t>
  </si>
  <si>
    <t>No. of Type - Total</t>
  </si>
  <si>
    <t>Floor Area - Gross - Internal (m2)</t>
  </si>
  <si>
    <t>Floor Area - Ground Floor (m2)</t>
  </si>
  <si>
    <t xml:space="preserve">Area (SQM) Living/Dining </t>
  </si>
  <si>
    <t>Area (SQM) Kitchen</t>
  </si>
  <si>
    <t>Area (SQM) Bed 1</t>
  </si>
  <si>
    <t>Area (SQM) Bed 2</t>
  </si>
  <si>
    <t>Area (SQM) Bed 3</t>
  </si>
  <si>
    <t>Area (SQM) Agg Bed</t>
  </si>
  <si>
    <t>Area (SQM) Storage</t>
  </si>
  <si>
    <t xml:space="preserve">Area (SQM) Private Amenity
Space </t>
  </si>
  <si>
    <t>% Difference</t>
  </si>
  <si>
    <t>Dual Aspect
(yes / no)</t>
  </si>
  <si>
    <t>TO BE SUBMITTED IN BOTH PDF FORMAT AND EXCEL FORMAT</t>
  </si>
  <si>
    <t>Area (SQM) Bed 4</t>
  </si>
  <si>
    <t>Area (SQM) Agg Living/Dining/
Kitchen</t>
  </si>
  <si>
    <t>Minimum Floor Area - Gross - Internal (m2) required as per Guidelines</t>
  </si>
  <si>
    <t>Minimum Floor Area - Ground Floor (m2) required as per Guidelines</t>
  </si>
  <si>
    <t xml:space="preserve"> Minimum Area (SQM) Living/Dining required as per Guidelines</t>
  </si>
  <si>
    <t xml:space="preserve"> Minimum Area (SQM) Kitchen required as per Guidelines</t>
  </si>
  <si>
    <t>Minimum Area (SQM) Agg Living/Dining/Kitchen as per Guidelines</t>
  </si>
  <si>
    <t>Minimum Area (SQM) Bed 1 required as per Guidelines</t>
  </si>
  <si>
    <t>Minimum Area (SQM) Bed 2 required as per Guidelines</t>
  </si>
  <si>
    <t>Minimum Area (SQM) Bed 3 required as per Guidelines</t>
  </si>
  <si>
    <t>Minimum Area (SQM) Bed 4 required as per Guidelines</t>
  </si>
  <si>
    <t>Minimum Area (SQM) Agg Bed required as per Guidelines</t>
  </si>
  <si>
    <t>Minimum Area (SQM) Storage required as per Guidelines</t>
  </si>
  <si>
    <t xml:space="preserve">Minimum Area (SQM) Private Amenity required as per Guidelines
Space </t>
  </si>
  <si>
    <t>No. of Apartments</t>
  </si>
  <si>
    <t>No. of Houses</t>
  </si>
  <si>
    <t>Internal Width (mm)</t>
  </si>
  <si>
    <t>Internal Depth (mm)</t>
  </si>
  <si>
    <t>N/A</t>
  </si>
  <si>
    <t>/</t>
  </si>
  <si>
    <t>Minimum width (mm) - Bed 1</t>
  </si>
  <si>
    <t>Minimum width (mm) - Bed 2</t>
  </si>
  <si>
    <t>Minimum width (mm) - Bed 3</t>
  </si>
  <si>
    <t>Minimum width (mm) - Bed 4</t>
  </si>
  <si>
    <t>Guidelines to be included for reference as per unit type to comply with 1. Sustainable Urban Housing: Design Standards for New Apartments 2023 and 2. Quality Housing for Sustainable Communities 2007</t>
  </si>
  <si>
    <t>YES</t>
  </si>
  <si>
    <t>49/50 Old Market Place</t>
  </si>
  <si>
    <t>Apt. 1</t>
  </si>
  <si>
    <t>Apt. 2</t>
  </si>
  <si>
    <t>Apt. 3</t>
  </si>
  <si>
    <t>Apt. 4</t>
  </si>
  <si>
    <t>Apt. 5</t>
  </si>
  <si>
    <t>Apt. 6</t>
  </si>
  <si>
    <t>Apt. 7</t>
  </si>
  <si>
    <t>Apt. 8</t>
  </si>
  <si>
    <t xml:space="preserve">Detailed Schedule of Accommodation </t>
  </si>
  <si>
    <t>Apt. 9</t>
  </si>
  <si>
    <t>Apt. 10</t>
  </si>
  <si>
    <t>Apt. 11</t>
  </si>
  <si>
    <t>Apt. 12</t>
  </si>
  <si>
    <t>Apt. 13</t>
  </si>
  <si>
    <t>Apt.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</si>
</sst>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3F6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0404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7"/>
  <sheetViews>
    <sheetView tabSelected="1" topLeftCell="K1" zoomScale="55" zoomScaleNormal="55" workbookViewId="0">
      <selection activeCell="AB37" sqref="AB37"/>
    </sheetView>
  </sheetViews>
  <sheetFormatPr defaultRowHeight="15" x14ac:dyDescent="0.25"/>
  <cols>
    <col min="1" max="1" width="14.28515625" customWidth="1"/>
    <col min="2" max="10" width="10.42578125" customWidth="1"/>
    <col min="11" max="11" width="11.42578125" bestFit="1" customWidth="1"/>
    <col min="12" max="51" width="10.42578125" customWidth="1"/>
  </cols>
  <sheetData>
    <row r="1" spans="1:51" ht="23.25" x14ac:dyDescent="0.35">
      <c r="A1" s="36" t="s">
        <v>62</v>
      </c>
      <c r="B1" s="37"/>
      <c r="C1" s="37"/>
      <c r="D1" s="37"/>
      <c r="E1" s="37"/>
      <c r="F1" s="37"/>
      <c r="G1" s="37"/>
      <c r="H1" s="37"/>
    </row>
    <row r="2" spans="1:51" x14ac:dyDescent="0.25">
      <c r="I2" s="1"/>
      <c r="J2" s="1"/>
    </row>
    <row r="3" spans="1:51" x14ac:dyDescent="0.25">
      <c r="A3" s="38" t="s">
        <v>0</v>
      </c>
      <c r="B3" s="39"/>
      <c r="C3" s="33" t="s">
        <v>53</v>
      </c>
      <c r="D3" s="33"/>
      <c r="E3" s="33"/>
      <c r="F3" s="33"/>
      <c r="G3" s="33"/>
      <c r="H3" s="33"/>
      <c r="I3" s="33"/>
      <c r="J3" s="1"/>
      <c r="L3" s="32" t="s">
        <v>26</v>
      </c>
      <c r="M3" s="32"/>
      <c r="N3" s="32"/>
      <c r="O3" s="32"/>
      <c r="P3" s="32"/>
      <c r="Q3" s="32"/>
      <c r="R3" s="32"/>
      <c r="S3" s="32"/>
      <c r="T3" s="32"/>
      <c r="U3" s="32"/>
    </row>
    <row r="4" spans="1:51" x14ac:dyDescent="0.25">
      <c r="A4" s="38" t="s">
        <v>1</v>
      </c>
      <c r="B4" s="39"/>
      <c r="C4" s="33"/>
      <c r="D4" s="33"/>
      <c r="E4" s="33"/>
      <c r="F4" s="33"/>
      <c r="G4" s="33"/>
      <c r="H4" s="33"/>
      <c r="I4" s="33"/>
      <c r="J4" s="1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51" x14ac:dyDescent="0.25">
      <c r="A5" s="38" t="s">
        <v>2</v>
      </c>
      <c r="B5" s="39"/>
      <c r="C5" s="33"/>
      <c r="D5" s="33"/>
      <c r="E5" s="33"/>
      <c r="F5" s="33"/>
      <c r="G5" s="33"/>
      <c r="H5" s="33"/>
      <c r="I5" s="33"/>
    </row>
    <row r="6" spans="1:51" ht="17.25" x14ac:dyDescent="0.25">
      <c r="G6" s="2"/>
    </row>
    <row r="7" spans="1:51" x14ac:dyDescent="0.25">
      <c r="A7" s="33" t="s">
        <v>3</v>
      </c>
      <c r="B7" s="33"/>
      <c r="C7" s="33"/>
      <c r="D7" s="33"/>
      <c r="E7" s="35">
        <v>14</v>
      </c>
      <c r="F7" s="35"/>
    </row>
    <row r="8" spans="1:51" x14ac:dyDescent="0.25">
      <c r="A8" s="33" t="s">
        <v>42</v>
      </c>
      <c r="B8" s="33"/>
      <c r="C8" s="33"/>
      <c r="D8" s="33"/>
      <c r="E8" s="35">
        <v>0</v>
      </c>
      <c r="F8" s="35"/>
      <c r="L8" s="20" t="s">
        <v>5</v>
      </c>
      <c r="M8" s="21"/>
      <c r="N8" s="21"/>
      <c r="O8" s="21"/>
      <c r="P8" s="21"/>
      <c r="Q8" s="21"/>
      <c r="R8" s="21"/>
      <c r="S8" s="21"/>
      <c r="T8" s="21"/>
      <c r="U8" s="22"/>
    </row>
    <row r="9" spans="1:51" ht="14.45" customHeight="1" x14ac:dyDescent="0.25">
      <c r="A9" s="33" t="s">
        <v>41</v>
      </c>
      <c r="B9" s="33"/>
      <c r="C9" s="33"/>
      <c r="D9" s="33"/>
      <c r="E9" s="35">
        <v>14</v>
      </c>
      <c r="F9" s="35"/>
      <c r="L9" s="23" t="s">
        <v>51</v>
      </c>
      <c r="M9" s="24"/>
      <c r="N9" s="24"/>
      <c r="O9" s="24"/>
      <c r="P9" s="24"/>
      <c r="Q9" s="24"/>
      <c r="R9" s="24"/>
      <c r="S9" s="24"/>
      <c r="T9" s="24"/>
      <c r="U9" s="25"/>
    </row>
    <row r="10" spans="1:51" x14ac:dyDescent="0.25">
      <c r="A10" s="33" t="s">
        <v>4</v>
      </c>
      <c r="B10" s="33"/>
      <c r="C10" s="33"/>
      <c r="D10" s="33"/>
      <c r="E10" s="34" t="s">
        <v>45</v>
      </c>
      <c r="F10" s="35"/>
      <c r="L10" s="26"/>
      <c r="M10" s="27"/>
      <c r="N10" s="27"/>
      <c r="O10" s="27"/>
      <c r="P10" s="27"/>
      <c r="Q10" s="27"/>
      <c r="R10" s="27"/>
      <c r="S10" s="27"/>
      <c r="T10" s="27"/>
      <c r="U10" s="28"/>
    </row>
    <row r="11" spans="1:51" x14ac:dyDescent="0.25">
      <c r="L11" s="29"/>
      <c r="M11" s="30"/>
      <c r="N11" s="30"/>
      <c r="O11" s="30"/>
      <c r="P11" s="30"/>
      <c r="Q11" s="30"/>
      <c r="R11" s="30"/>
      <c r="S11" s="30"/>
      <c r="T11" s="30"/>
      <c r="U11" s="31"/>
    </row>
    <row r="13" spans="1:51" ht="284.45" customHeight="1" x14ac:dyDescent="0.25">
      <c r="A13" s="3" t="s">
        <v>6</v>
      </c>
      <c r="B13" s="4" t="s">
        <v>7</v>
      </c>
      <c r="C13" s="5" t="s">
        <v>8</v>
      </c>
      <c r="D13" s="5" t="s">
        <v>9</v>
      </c>
      <c r="E13" s="5" t="s">
        <v>10</v>
      </c>
      <c r="F13" s="6" t="s">
        <v>11</v>
      </c>
      <c r="G13" s="5" t="s">
        <v>12</v>
      </c>
      <c r="H13" s="5" t="s">
        <v>13</v>
      </c>
      <c r="I13" s="5" t="s">
        <v>43</v>
      </c>
      <c r="J13" s="5" t="s">
        <v>44</v>
      </c>
      <c r="K13" s="5" t="s">
        <v>14</v>
      </c>
      <c r="L13" s="8" t="s">
        <v>29</v>
      </c>
      <c r="M13" s="10" t="s">
        <v>24</v>
      </c>
      <c r="N13" s="5" t="s">
        <v>15</v>
      </c>
      <c r="O13" s="8" t="s">
        <v>30</v>
      </c>
      <c r="P13" s="10" t="s">
        <v>24</v>
      </c>
      <c r="Q13" s="3" t="s">
        <v>16</v>
      </c>
      <c r="R13" s="9" t="s">
        <v>31</v>
      </c>
      <c r="S13" s="10" t="s">
        <v>24</v>
      </c>
      <c r="T13" s="3" t="s">
        <v>17</v>
      </c>
      <c r="U13" s="9" t="s">
        <v>32</v>
      </c>
      <c r="V13" s="10" t="s">
        <v>24</v>
      </c>
      <c r="W13" s="7" t="s">
        <v>28</v>
      </c>
      <c r="X13" s="9" t="s">
        <v>33</v>
      </c>
      <c r="Y13" s="10" t="s">
        <v>24</v>
      </c>
      <c r="Z13" s="3" t="s">
        <v>18</v>
      </c>
      <c r="AA13" s="9" t="s">
        <v>34</v>
      </c>
      <c r="AB13" s="10" t="s">
        <v>24</v>
      </c>
      <c r="AC13" s="3" t="s">
        <v>19</v>
      </c>
      <c r="AD13" s="9" t="s">
        <v>35</v>
      </c>
      <c r="AE13" s="10" t="s">
        <v>24</v>
      </c>
      <c r="AF13" s="3" t="s">
        <v>20</v>
      </c>
      <c r="AG13" s="9" t="s">
        <v>36</v>
      </c>
      <c r="AH13" s="10" t="s">
        <v>24</v>
      </c>
      <c r="AI13" s="3" t="s">
        <v>27</v>
      </c>
      <c r="AJ13" s="9" t="s">
        <v>37</v>
      </c>
      <c r="AK13" s="10" t="s">
        <v>24</v>
      </c>
      <c r="AL13" s="3" t="s">
        <v>21</v>
      </c>
      <c r="AM13" s="9" t="s">
        <v>38</v>
      </c>
      <c r="AN13" s="10" t="s">
        <v>24</v>
      </c>
      <c r="AO13" s="3" t="s">
        <v>22</v>
      </c>
      <c r="AP13" s="9" t="s">
        <v>39</v>
      </c>
      <c r="AQ13" s="10" t="s">
        <v>24</v>
      </c>
      <c r="AR13" s="7" t="s">
        <v>23</v>
      </c>
      <c r="AS13" s="9" t="s">
        <v>40</v>
      </c>
      <c r="AT13" s="10" t="s">
        <v>24</v>
      </c>
      <c r="AU13" s="3" t="s">
        <v>47</v>
      </c>
      <c r="AV13" s="3" t="s">
        <v>48</v>
      </c>
      <c r="AW13" s="3" t="s">
        <v>49</v>
      </c>
      <c r="AX13" s="3" t="s">
        <v>50</v>
      </c>
      <c r="AY13" s="7" t="s">
        <v>25</v>
      </c>
    </row>
    <row r="14" spans="1:51" x14ac:dyDescent="0.25">
      <c r="A14" s="11">
        <v>1</v>
      </c>
      <c r="B14" s="11" t="s">
        <v>54</v>
      </c>
      <c r="C14" s="11">
        <v>1</v>
      </c>
      <c r="D14" s="11">
        <v>1</v>
      </c>
      <c r="E14" s="11">
        <v>2</v>
      </c>
      <c r="F14" s="11">
        <v>0</v>
      </c>
      <c r="G14" s="11">
        <v>1</v>
      </c>
      <c r="H14" s="11">
        <v>1</v>
      </c>
      <c r="I14" s="15">
        <v>7400</v>
      </c>
      <c r="J14" s="15">
        <v>8000</v>
      </c>
      <c r="K14" s="14">
        <v>50.6</v>
      </c>
      <c r="L14" s="12">
        <v>45</v>
      </c>
      <c r="M14" s="13">
        <f>(K14-L14)/L14</f>
        <v>0.12444444444444448</v>
      </c>
      <c r="N14" s="11" t="s">
        <v>45</v>
      </c>
      <c r="O14" s="12" t="s">
        <v>45</v>
      </c>
      <c r="P14" s="13" t="s">
        <v>45</v>
      </c>
      <c r="Q14" s="11" t="s">
        <v>45</v>
      </c>
      <c r="R14" s="12" t="s">
        <v>45</v>
      </c>
      <c r="S14" s="13" t="s">
        <v>45</v>
      </c>
      <c r="T14" s="11" t="s">
        <v>45</v>
      </c>
      <c r="U14" s="12" t="s">
        <v>45</v>
      </c>
      <c r="V14" s="13" t="s">
        <v>45</v>
      </c>
      <c r="W14" s="14">
        <v>23.4</v>
      </c>
      <c r="X14" s="12">
        <v>23</v>
      </c>
      <c r="Y14" s="13">
        <f>(W14-X14)/X14</f>
        <v>1.7391304347826025E-2</v>
      </c>
      <c r="Z14" s="14">
        <v>13.1</v>
      </c>
      <c r="AA14" s="12">
        <v>11.4</v>
      </c>
      <c r="AB14" s="13">
        <f>(Z14-AA14)/AA14</f>
        <v>0.1491228070175438</v>
      </c>
      <c r="AC14" s="15" t="s">
        <v>45</v>
      </c>
      <c r="AD14" s="12" t="s">
        <v>45</v>
      </c>
      <c r="AE14" s="13" t="s">
        <v>45</v>
      </c>
      <c r="AF14" s="15" t="s">
        <v>45</v>
      </c>
      <c r="AG14" s="12" t="s">
        <v>45</v>
      </c>
      <c r="AH14" s="13" t="s">
        <v>45</v>
      </c>
      <c r="AI14" s="15" t="s">
        <v>45</v>
      </c>
      <c r="AJ14" s="12" t="s">
        <v>45</v>
      </c>
      <c r="AK14" s="13" t="s">
        <v>45</v>
      </c>
      <c r="AL14" s="14">
        <f>SUM(Z14,AC14,AF14)</f>
        <v>13.1</v>
      </c>
      <c r="AM14" s="12">
        <v>11.4</v>
      </c>
      <c r="AN14" s="13">
        <f>(AL14-AM14)/AM14</f>
        <v>0.1491228070175438</v>
      </c>
      <c r="AO14" s="14">
        <f>1.5+0.9+0.8</f>
        <v>3.2</v>
      </c>
      <c r="AP14" s="12">
        <v>3</v>
      </c>
      <c r="AQ14" s="13">
        <f>(AO14-AP14)/AP14</f>
        <v>6.6666666666666721E-2</v>
      </c>
      <c r="AR14" s="14">
        <v>5.2</v>
      </c>
      <c r="AS14" s="12">
        <v>5</v>
      </c>
      <c r="AT14" s="13">
        <f>(AR14-AS14)/AS14</f>
        <v>4.0000000000000036E-2</v>
      </c>
      <c r="AU14" s="11">
        <v>2800</v>
      </c>
      <c r="AV14" s="16" t="s">
        <v>46</v>
      </c>
      <c r="AW14" s="16" t="s">
        <v>46</v>
      </c>
      <c r="AX14" s="11" t="s">
        <v>46</v>
      </c>
      <c r="AY14" s="11" t="s">
        <v>52</v>
      </c>
    </row>
    <row r="15" spans="1:51" x14ac:dyDescent="0.25">
      <c r="A15" s="11">
        <v>2</v>
      </c>
      <c r="B15" s="11" t="s">
        <v>55</v>
      </c>
      <c r="C15" s="11">
        <v>1</v>
      </c>
      <c r="D15" s="11">
        <v>1</v>
      </c>
      <c r="E15" s="11">
        <v>2</v>
      </c>
      <c r="F15" s="11">
        <v>0</v>
      </c>
      <c r="G15" s="11">
        <v>1</v>
      </c>
      <c r="H15" s="11">
        <v>1</v>
      </c>
      <c r="I15" s="18">
        <v>7400</v>
      </c>
      <c r="J15" s="11">
        <v>6975</v>
      </c>
      <c r="K15" s="14">
        <v>45.8</v>
      </c>
      <c r="L15" s="12">
        <v>45</v>
      </c>
      <c r="M15" s="13">
        <f t="shared" ref="M15:M27" si="0">(K15-L15)/L15</f>
        <v>1.7777777777777715E-2</v>
      </c>
      <c r="N15" s="11" t="s">
        <v>45</v>
      </c>
      <c r="O15" s="12" t="s">
        <v>45</v>
      </c>
      <c r="P15" s="13" t="s">
        <v>45</v>
      </c>
      <c r="Q15" s="11" t="s">
        <v>45</v>
      </c>
      <c r="R15" s="12" t="s">
        <v>45</v>
      </c>
      <c r="S15" s="13" t="s">
        <v>45</v>
      </c>
      <c r="T15" s="11" t="s">
        <v>45</v>
      </c>
      <c r="U15" s="12" t="s">
        <v>45</v>
      </c>
      <c r="V15" s="13" t="s">
        <v>45</v>
      </c>
      <c r="W15" s="14">
        <v>23</v>
      </c>
      <c r="X15" s="12">
        <v>23</v>
      </c>
      <c r="Y15" s="13">
        <f t="shared" ref="Y15:Y27" si="1">(W15-X15)/X15</f>
        <v>0</v>
      </c>
      <c r="Z15" s="14">
        <v>11.7</v>
      </c>
      <c r="AA15" s="12">
        <v>11.4</v>
      </c>
      <c r="AB15" s="13">
        <f t="shared" ref="AB15:AB27" si="2">(Z15-AA15)/AA15</f>
        <v>2.6315789473684115E-2</v>
      </c>
      <c r="AC15" s="15" t="s">
        <v>45</v>
      </c>
      <c r="AD15" s="12" t="s">
        <v>45</v>
      </c>
      <c r="AE15" s="13" t="s">
        <v>45</v>
      </c>
      <c r="AF15" s="15" t="s">
        <v>45</v>
      </c>
      <c r="AG15" s="12" t="s">
        <v>45</v>
      </c>
      <c r="AH15" s="13" t="s">
        <v>45</v>
      </c>
      <c r="AI15" s="15" t="s">
        <v>45</v>
      </c>
      <c r="AJ15" s="12" t="s">
        <v>45</v>
      </c>
      <c r="AK15" s="13" t="s">
        <v>45</v>
      </c>
      <c r="AL15" s="14">
        <f>SUM(Z15,AC15,AF15)</f>
        <v>11.7</v>
      </c>
      <c r="AM15" s="12">
        <v>11.4</v>
      </c>
      <c r="AN15" s="13">
        <f t="shared" ref="AN15:AN27" si="3">(AL15-AM15)/AM15</f>
        <v>2.6315789473684115E-2</v>
      </c>
      <c r="AO15" s="14">
        <v>3</v>
      </c>
      <c r="AP15" s="12">
        <v>3</v>
      </c>
      <c r="AQ15" s="13">
        <f t="shared" ref="AQ15:AQ27" si="4">(AO15-AP15)/AP15</f>
        <v>0</v>
      </c>
      <c r="AR15" s="14">
        <v>5.6</v>
      </c>
      <c r="AS15" s="12">
        <v>5</v>
      </c>
      <c r="AT15" s="13">
        <f t="shared" ref="AT15:AT27" si="5">(AR15-AS15)/AS15</f>
        <v>0.11999999999999993</v>
      </c>
      <c r="AU15" s="11">
        <v>2800</v>
      </c>
      <c r="AV15" s="16" t="s">
        <v>46</v>
      </c>
      <c r="AW15" s="11" t="s">
        <v>46</v>
      </c>
      <c r="AX15" s="11" t="s">
        <v>46</v>
      </c>
      <c r="AY15" s="16" t="s">
        <v>52</v>
      </c>
    </row>
    <row r="16" spans="1:51" x14ac:dyDescent="0.25">
      <c r="A16" s="11">
        <v>3</v>
      </c>
      <c r="B16" s="11" t="s">
        <v>56</v>
      </c>
      <c r="C16" s="11">
        <v>1</v>
      </c>
      <c r="D16" s="11">
        <v>1</v>
      </c>
      <c r="E16" s="15">
        <v>2</v>
      </c>
      <c r="F16" s="11">
        <v>0</v>
      </c>
      <c r="G16" s="11">
        <v>1</v>
      </c>
      <c r="H16" s="11">
        <v>1</v>
      </c>
      <c r="I16" s="15">
        <v>8600</v>
      </c>
      <c r="J16" s="11">
        <v>5975</v>
      </c>
      <c r="K16" s="11">
        <v>45.6</v>
      </c>
      <c r="L16" s="12">
        <v>45</v>
      </c>
      <c r="M16" s="13">
        <f t="shared" si="0"/>
        <v>1.3333333333333365E-2</v>
      </c>
      <c r="N16" s="11" t="s">
        <v>45</v>
      </c>
      <c r="O16" s="12" t="s">
        <v>45</v>
      </c>
      <c r="P16" s="13" t="s">
        <v>45</v>
      </c>
      <c r="Q16" s="11" t="s">
        <v>45</v>
      </c>
      <c r="R16" s="12" t="s">
        <v>45</v>
      </c>
      <c r="S16" s="13" t="s">
        <v>45</v>
      </c>
      <c r="T16" s="11" t="s">
        <v>45</v>
      </c>
      <c r="U16" s="12" t="s">
        <v>45</v>
      </c>
      <c r="V16" s="13" t="s">
        <v>45</v>
      </c>
      <c r="W16" s="14">
        <v>23.2</v>
      </c>
      <c r="X16" s="12">
        <v>23</v>
      </c>
      <c r="Y16" s="13">
        <f t="shared" si="1"/>
        <v>8.6956521739130124E-3</v>
      </c>
      <c r="Z16" s="14">
        <v>11.4</v>
      </c>
      <c r="AA16" s="12">
        <v>11.4</v>
      </c>
      <c r="AB16" s="13">
        <f t="shared" si="2"/>
        <v>0</v>
      </c>
      <c r="AC16" s="15" t="s">
        <v>45</v>
      </c>
      <c r="AD16" s="12" t="s">
        <v>45</v>
      </c>
      <c r="AE16" s="13" t="s">
        <v>45</v>
      </c>
      <c r="AF16" s="15" t="s">
        <v>45</v>
      </c>
      <c r="AG16" s="12" t="s">
        <v>45</v>
      </c>
      <c r="AH16" s="13" t="s">
        <v>45</v>
      </c>
      <c r="AI16" s="15" t="s">
        <v>45</v>
      </c>
      <c r="AJ16" s="12" t="s">
        <v>45</v>
      </c>
      <c r="AK16" s="13" t="s">
        <v>45</v>
      </c>
      <c r="AL16" s="14">
        <f t="shared" ref="AL16:AL26" si="6">SUM(Z16,AC16,AF16)</f>
        <v>11.4</v>
      </c>
      <c r="AM16" s="12">
        <v>11.4</v>
      </c>
      <c r="AN16" s="13">
        <f t="shared" si="3"/>
        <v>0</v>
      </c>
      <c r="AO16" s="14">
        <v>3</v>
      </c>
      <c r="AP16" s="12">
        <v>3</v>
      </c>
      <c r="AQ16" s="13">
        <f t="shared" si="4"/>
        <v>0</v>
      </c>
      <c r="AR16" s="14">
        <v>5.8</v>
      </c>
      <c r="AS16" s="12">
        <v>5</v>
      </c>
      <c r="AT16" s="13">
        <f t="shared" si="5"/>
        <v>0.15999999999999998</v>
      </c>
      <c r="AU16" s="11">
        <v>3175</v>
      </c>
      <c r="AV16" s="16" t="s">
        <v>46</v>
      </c>
      <c r="AW16" s="11" t="s">
        <v>46</v>
      </c>
      <c r="AX16" s="11" t="s">
        <v>46</v>
      </c>
      <c r="AY16" s="16" t="s">
        <v>52</v>
      </c>
    </row>
    <row r="17" spans="1:51" x14ac:dyDescent="0.25">
      <c r="A17" s="11">
        <v>4</v>
      </c>
      <c r="B17" s="11" t="s">
        <v>57</v>
      </c>
      <c r="C17" s="11">
        <v>1</v>
      </c>
      <c r="D17" s="11">
        <v>1</v>
      </c>
      <c r="E17" s="15">
        <v>2</v>
      </c>
      <c r="F17" s="11">
        <v>0</v>
      </c>
      <c r="G17" s="11">
        <v>1</v>
      </c>
      <c r="H17" s="11">
        <v>1</v>
      </c>
      <c r="I17" s="11">
        <v>8600</v>
      </c>
      <c r="J17" s="11">
        <v>7650</v>
      </c>
      <c r="K17" s="14">
        <v>46</v>
      </c>
      <c r="L17" s="12">
        <v>45</v>
      </c>
      <c r="M17" s="13">
        <f t="shared" si="0"/>
        <v>2.2222222222222223E-2</v>
      </c>
      <c r="N17" s="11" t="s">
        <v>45</v>
      </c>
      <c r="O17" s="12" t="s">
        <v>45</v>
      </c>
      <c r="P17" s="13" t="s">
        <v>45</v>
      </c>
      <c r="Q17" s="11" t="s">
        <v>45</v>
      </c>
      <c r="R17" s="12" t="s">
        <v>45</v>
      </c>
      <c r="S17" s="13" t="s">
        <v>45</v>
      </c>
      <c r="T17" s="11" t="s">
        <v>45</v>
      </c>
      <c r="U17" s="12" t="s">
        <v>45</v>
      </c>
      <c r="V17" s="13" t="s">
        <v>45</v>
      </c>
      <c r="W17" s="14">
        <v>23</v>
      </c>
      <c r="X17" s="12">
        <v>23</v>
      </c>
      <c r="Y17" s="13">
        <f t="shared" si="1"/>
        <v>0</v>
      </c>
      <c r="Z17" s="14">
        <v>11.4</v>
      </c>
      <c r="AA17" s="12">
        <v>11.4</v>
      </c>
      <c r="AB17" s="13">
        <f t="shared" si="2"/>
        <v>0</v>
      </c>
      <c r="AC17" s="15" t="s">
        <v>45</v>
      </c>
      <c r="AD17" s="12" t="s">
        <v>45</v>
      </c>
      <c r="AE17" s="13" t="s">
        <v>45</v>
      </c>
      <c r="AF17" s="15" t="s">
        <v>45</v>
      </c>
      <c r="AG17" s="12" t="s">
        <v>45</v>
      </c>
      <c r="AH17" s="13" t="s">
        <v>45</v>
      </c>
      <c r="AI17" s="15" t="s">
        <v>45</v>
      </c>
      <c r="AJ17" s="12" t="s">
        <v>45</v>
      </c>
      <c r="AK17" s="13" t="s">
        <v>45</v>
      </c>
      <c r="AL17" s="14">
        <f t="shared" si="6"/>
        <v>11.4</v>
      </c>
      <c r="AM17" s="12">
        <v>11.4</v>
      </c>
      <c r="AN17" s="13">
        <f t="shared" si="3"/>
        <v>0</v>
      </c>
      <c r="AO17" s="14">
        <v>3</v>
      </c>
      <c r="AP17" s="12">
        <v>3</v>
      </c>
      <c r="AQ17" s="13">
        <f t="shared" si="4"/>
        <v>0</v>
      </c>
      <c r="AR17" s="14">
        <v>5.6</v>
      </c>
      <c r="AS17" s="12">
        <v>5</v>
      </c>
      <c r="AT17" s="13">
        <f t="shared" si="5"/>
        <v>0.11999999999999993</v>
      </c>
      <c r="AU17" s="11">
        <v>3040</v>
      </c>
      <c r="AV17" s="16" t="s">
        <v>46</v>
      </c>
      <c r="AW17" s="11" t="s">
        <v>46</v>
      </c>
      <c r="AX17" s="11" t="s">
        <v>46</v>
      </c>
      <c r="AY17" s="16" t="s">
        <v>52</v>
      </c>
    </row>
    <row r="18" spans="1:51" x14ac:dyDescent="0.25">
      <c r="A18" s="11">
        <v>5</v>
      </c>
      <c r="B18" s="11" t="s">
        <v>58</v>
      </c>
      <c r="C18" s="17">
        <v>1</v>
      </c>
      <c r="D18" s="17">
        <v>1</v>
      </c>
      <c r="E18" s="17">
        <v>2</v>
      </c>
      <c r="F18" s="17">
        <v>0</v>
      </c>
      <c r="G18" s="17">
        <v>1</v>
      </c>
      <c r="H18" s="17">
        <v>1</v>
      </c>
      <c r="I18" s="19">
        <v>7400</v>
      </c>
      <c r="J18" s="19">
        <v>8000</v>
      </c>
      <c r="K18" s="14">
        <v>50.6</v>
      </c>
      <c r="L18" s="12">
        <v>45</v>
      </c>
      <c r="M18" s="13">
        <f>(K18-L18)/L18</f>
        <v>0.12444444444444448</v>
      </c>
      <c r="N18" s="17" t="s">
        <v>45</v>
      </c>
      <c r="O18" s="12" t="s">
        <v>45</v>
      </c>
      <c r="P18" s="13" t="s">
        <v>45</v>
      </c>
      <c r="Q18" s="17" t="s">
        <v>45</v>
      </c>
      <c r="R18" s="12" t="s">
        <v>45</v>
      </c>
      <c r="S18" s="13" t="s">
        <v>45</v>
      </c>
      <c r="T18" s="17" t="s">
        <v>45</v>
      </c>
      <c r="U18" s="12" t="s">
        <v>45</v>
      </c>
      <c r="V18" s="13" t="s">
        <v>45</v>
      </c>
      <c r="W18" s="14">
        <v>23.4</v>
      </c>
      <c r="X18" s="12">
        <v>23</v>
      </c>
      <c r="Y18" s="13">
        <f>(W18-X18)/X18</f>
        <v>1.7391304347826025E-2</v>
      </c>
      <c r="Z18" s="14">
        <v>13.1</v>
      </c>
      <c r="AA18" s="12">
        <v>11.4</v>
      </c>
      <c r="AB18" s="13">
        <f>(Z18-AA18)/AA18</f>
        <v>0.1491228070175438</v>
      </c>
      <c r="AC18" s="17" t="s">
        <v>45</v>
      </c>
      <c r="AD18" s="12" t="s">
        <v>45</v>
      </c>
      <c r="AE18" s="13" t="s">
        <v>45</v>
      </c>
      <c r="AF18" s="17" t="s">
        <v>45</v>
      </c>
      <c r="AG18" s="12" t="s">
        <v>45</v>
      </c>
      <c r="AH18" s="13" t="s">
        <v>45</v>
      </c>
      <c r="AI18" s="17" t="s">
        <v>45</v>
      </c>
      <c r="AJ18" s="12" t="s">
        <v>45</v>
      </c>
      <c r="AK18" s="13" t="s">
        <v>45</v>
      </c>
      <c r="AL18" s="14">
        <f>SUM(Z18,AC18,AF18)</f>
        <v>13.1</v>
      </c>
      <c r="AM18" s="12">
        <v>11.4</v>
      </c>
      <c r="AN18" s="13">
        <f>(AL18-AM18)/AM18</f>
        <v>0.1491228070175438</v>
      </c>
      <c r="AO18" s="14">
        <v>3.2</v>
      </c>
      <c r="AP18" s="12">
        <v>3</v>
      </c>
      <c r="AQ18" s="13">
        <f>(AO18-AP18)/AP18</f>
        <v>6.6666666666666721E-2</v>
      </c>
      <c r="AR18" s="14">
        <v>5.2</v>
      </c>
      <c r="AS18" s="12">
        <v>5</v>
      </c>
      <c r="AT18" s="13">
        <f>(AR18-AS18)/AS18</f>
        <v>4.0000000000000036E-2</v>
      </c>
      <c r="AU18" s="19">
        <v>2800</v>
      </c>
      <c r="AV18" s="17" t="s">
        <v>46</v>
      </c>
      <c r="AW18" s="17" t="s">
        <v>46</v>
      </c>
      <c r="AX18" s="17" t="s">
        <v>46</v>
      </c>
      <c r="AY18" s="17" t="s">
        <v>52</v>
      </c>
    </row>
    <row r="19" spans="1:51" x14ac:dyDescent="0.25">
      <c r="A19" s="11">
        <v>6</v>
      </c>
      <c r="B19" s="11" t="s">
        <v>59</v>
      </c>
      <c r="C19" s="11">
        <v>1</v>
      </c>
      <c r="D19" s="11">
        <v>1</v>
      </c>
      <c r="E19" s="15">
        <v>2</v>
      </c>
      <c r="F19" s="11">
        <v>0</v>
      </c>
      <c r="G19" s="11">
        <v>1</v>
      </c>
      <c r="H19" s="11">
        <v>1</v>
      </c>
      <c r="I19" s="19">
        <v>7400</v>
      </c>
      <c r="J19" s="19">
        <v>6975</v>
      </c>
      <c r="K19" s="14">
        <v>45.8</v>
      </c>
      <c r="L19" s="12">
        <v>45</v>
      </c>
      <c r="M19" s="13">
        <f t="shared" si="0"/>
        <v>1.7777777777777715E-2</v>
      </c>
      <c r="N19" s="11" t="s">
        <v>45</v>
      </c>
      <c r="O19" s="12" t="s">
        <v>45</v>
      </c>
      <c r="P19" s="13" t="s">
        <v>45</v>
      </c>
      <c r="Q19" s="11" t="s">
        <v>45</v>
      </c>
      <c r="R19" s="12" t="s">
        <v>45</v>
      </c>
      <c r="S19" s="13" t="s">
        <v>45</v>
      </c>
      <c r="T19" s="11" t="s">
        <v>45</v>
      </c>
      <c r="U19" s="12" t="s">
        <v>45</v>
      </c>
      <c r="V19" s="13" t="s">
        <v>45</v>
      </c>
      <c r="W19" s="14">
        <v>23</v>
      </c>
      <c r="X19" s="12">
        <v>23</v>
      </c>
      <c r="Y19" s="13">
        <f t="shared" si="1"/>
        <v>0</v>
      </c>
      <c r="Z19" s="14">
        <v>11.7</v>
      </c>
      <c r="AA19" s="12">
        <v>11.4</v>
      </c>
      <c r="AB19" s="13">
        <f t="shared" si="2"/>
        <v>2.6315789473684115E-2</v>
      </c>
      <c r="AC19" s="15" t="s">
        <v>45</v>
      </c>
      <c r="AD19" s="12" t="s">
        <v>45</v>
      </c>
      <c r="AE19" s="13" t="s">
        <v>45</v>
      </c>
      <c r="AF19" s="15" t="s">
        <v>45</v>
      </c>
      <c r="AG19" s="12" t="s">
        <v>45</v>
      </c>
      <c r="AH19" s="13" t="s">
        <v>45</v>
      </c>
      <c r="AI19" s="15" t="s">
        <v>45</v>
      </c>
      <c r="AJ19" s="12" t="s">
        <v>45</v>
      </c>
      <c r="AK19" s="13" t="s">
        <v>45</v>
      </c>
      <c r="AL19" s="14">
        <f t="shared" si="6"/>
        <v>11.7</v>
      </c>
      <c r="AM19" s="12">
        <v>11.4</v>
      </c>
      <c r="AN19" s="13">
        <f t="shared" si="3"/>
        <v>2.6315789473684115E-2</v>
      </c>
      <c r="AO19" s="14">
        <v>3</v>
      </c>
      <c r="AP19" s="12">
        <v>3</v>
      </c>
      <c r="AQ19" s="13">
        <f t="shared" si="4"/>
        <v>0</v>
      </c>
      <c r="AR19" s="14">
        <v>5.6</v>
      </c>
      <c r="AS19" s="12">
        <v>5</v>
      </c>
      <c r="AT19" s="13">
        <f t="shared" si="5"/>
        <v>0.11999999999999993</v>
      </c>
      <c r="AU19" s="19">
        <v>2800</v>
      </c>
      <c r="AV19" s="16" t="s">
        <v>46</v>
      </c>
      <c r="AW19" s="16" t="s">
        <v>46</v>
      </c>
      <c r="AX19" s="11" t="s">
        <v>46</v>
      </c>
      <c r="AY19" s="16" t="s">
        <v>52</v>
      </c>
    </row>
    <row r="20" spans="1:51" x14ac:dyDescent="0.25">
      <c r="A20" s="11">
        <v>7</v>
      </c>
      <c r="B20" s="11" t="s">
        <v>60</v>
      </c>
      <c r="C20" s="11">
        <v>1</v>
      </c>
      <c r="D20" s="11">
        <v>1</v>
      </c>
      <c r="E20" s="15">
        <v>2</v>
      </c>
      <c r="F20" s="11">
        <v>0</v>
      </c>
      <c r="G20" s="11">
        <v>1</v>
      </c>
      <c r="H20" s="11">
        <v>1</v>
      </c>
      <c r="I20" s="19">
        <v>8600</v>
      </c>
      <c r="J20" s="19">
        <v>5975</v>
      </c>
      <c r="K20" s="15">
        <v>45.6</v>
      </c>
      <c r="L20" s="12">
        <v>45</v>
      </c>
      <c r="M20" s="13">
        <f t="shared" si="0"/>
        <v>1.3333333333333365E-2</v>
      </c>
      <c r="N20" s="11" t="s">
        <v>45</v>
      </c>
      <c r="O20" s="12" t="s">
        <v>45</v>
      </c>
      <c r="P20" s="13" t="s">
        <v>45</v>
      </c>
      <c r="Q20" s="11" t="s">
        <v>45</v>
      </c>
      <c r="R20" s="12" t="s">
        <v>45</v>
      </c>
      <c r="S20" s="13" t="s">
        <v>45</v>
      </c>
      <c r="T20" s="11" t="s">
        <v>45</v>
      </c>
      <c r="U20" s="12" t="s">
        <v>45</v>
      </c>
      <c r="V20" s="13" t="s">
        <v>45</v>
      </c>
      <c r="W20" s="14">
        <v>23.2</v>
      </c>
      <c r="X20" s="12">
        <v>23</v>
      </c>
      <c r="Y20" s="13">
        <f t="shared" si="1"/>
        <v>8.6956521739130124E-3</v>
      </c>
      <c r="Z20" s="14">
        <v>11.4</v>
      </c>
      <c r="AA20" s="12">
        <v>11.4</v>
      </c>
      <c r="AB20" s="13">
        <f t="shared" si="2"/>
        <v>0</v>
      </c>
      <c r="AC20" s="15" t="s">
        <v>45</v>
      </c>
      <c r="AD20" s="12" t="s">
        <v>45</v>
      </c>
      <c r="AE20" s="13" t="s">
        <v>45</v>
      </c>
      <c r="AF20" s="15" t="s">
        <v>45</v>
      </c>
      <c r="AG20" s="12" t="s">
        <v>45</v>
      </c>
      <c r="AH20" s="13" t="s">
        <v>45</v>
      </c>
      <c r="AI20" s="15" t="s">
        <v>45</v>
      </c>
      <c r="AJ20" s="12" t="s">
        <v>45</v>
      </c>
      <c r="AK20" s="13" t="s">
        <v>45</v>
      </c>
      <c r="AL20" s="14">
        <f t="shared" si="6"/>
        <v>11.4</v>
      </c>
      <c r="AM20" s="12">
        <v>11.4</v>
      </c>
      <c r="AN20" s="13">
        <f t="shared" si="3"/>
        <v>0</v>
      </c>
      <c r="AO20" s="14">
        <v>3</v>
      </c>
      <c r="AP20" s="12">
        <v>3</v>
      </c>
      <c r="AQ20" s="13">
        <f t="shared" si="4"/>
        <v>0</v>
      </c>
      <c r="AR20" s="14">
        <v>5.8</v>
      </c>
      <c r="AS20" s="12">
        <v>5</v>
      </c>
      <c r="AT20" s="13">
        <f t="shared" si="5"/>
        <v>0.15999999999999998</v>
      </c>
      <c r="AU20" s="19">
        <v>3175</v>
      </c>
      <c r="AV20" s="16" t="s">
        <v>46</v>
      </c>
      <c r="AW20" s="16" t="s">
        <v>46</v>
      </c>
      <c r="AX20" s="16" t="s">
        <v>46</v>
      </c>
      <c r="AY20" s="16" t="s">
        <v>52</v>
      </c>
    </row>
    <row r="21" spans="1:51" x14ac:dyDescent="0.25">
      <c r="A21" s="11">
        <v>8</v>
      </c>
      <c r="B21" s="11" t="s">
        <v>61</v>
      </c>
      <c r="C21" s="11">
        <v>1</v>
      </c>
      <c r="D21" s="11">
        <v>1</v>
      </c>
      <c r="E21" s="15">
        <v>2</v>
      </c>
      <c r="F21" s="11">
        <v>0</v>
      </c>
      <c r="G21" s="11">
        <v>1</v>
      </c>
      <c r="H21" s="11">
        <v>1</v>
      </c>
      <c r="I21" s="19">
        <v>8600</v>
      </c>
      <c r="J21" s="19">
        <v>7650</v>
      </c>
      <c r="K21" s="14">
        <v>46</v>
      </c>
      <c r="L21" s="12">
        <v>45</v>
      </c>
      <c r="M21" s="13">
        <f t="shared" si="0"/>
        <v>2.2222222222222223E-2</v>
      </c>
      <c r="N21" s="11" t="s">
        <v>45</v>
      </c>
      <c r="O21" s="12" t="s">
        <v>45</v>
      </c>
      <c r="P21" s="13" t="s">
        <v>45</v>
      </c>
      <c r="Q21" s="11" t="s">
        <v>45</v>
      </c>
      <c r="R21" s="12" t="s">
        <v>45</v>
      </c>
      <c r="S21" s="13" t="s">
        <v>45</v>
      </c>
      <c r="T21" s="11" t="s">
        <v>45</v>
      </c>
      <c r="U21" s="12" t="s">
        <v>45</v>
      </c>
      <c r="V21" s="13" t="s">
        <v>45</v>
      </c>
      <c r="W21" s="14">
        <v>23</v>
      </c>
      <c r="X21" s="12">
        <v>23</v>
      </c>
      <c r="Y21" s="13">
        <f t="shared" si="1"/>
        <v>0</v>
      </c>
      <c r="Z21" s="14">
        <v>11.4</v>
      </c>
      <c r="AA21" s="12">
        <v>11.4</v>
      </c>
      <c r="AB21" s="13">
        <f t="shared" si="2"/>
        <v>0</v>
      </c>
      <c r="AC21" s="15" t="s">
        <v>45</v>
      </c>
      <c r="AD21" s="12" t="s">
        <v>45</v>
      </c>
      <c r="AE21" s="13" t="s">
        <v>45</v>
      </c>
      <c r="AF21" s="15" t="s">
        <v>45</v>
      </c>
      <c r="AG21" s="12" t="s">
        <v>45</v>
      </c>
      <c r="AH21" s="13" t="s">
        <v>45</v>
      </c>
      <c r="AI21" s="15" t="s">
        <v>45</v>
      </c>
      <c r="AJ21" s="12" t="s">
        <v>45</v>
      </c>
      <c r="AK21" s="13" t="s">
        <v>45</v>
      </c>
      <c r="AL21" s="14">
        <f t="shared" si="6"/>
        <v>11.4</v>
      </c>
      <c r="AM21" s="12">
        <v>11.4</v>
      </c>
      <c r="AN21" s="13">
        <f t="shared" si="3"/>
        <v>0</v>
      </c>
      <c r="AO21" s="14">
        <v>3</v>
      </c>
      <c r="AP21" s="12">
        <v>3</v>
      </c>
      <c r="AQ21" s="13">
        <f t="shared" si="4"/>
        <v>0</v>
      </c>
      <c r="AR21" s="14">
        <v>5.6</v>
      </c>
      <c r="AS21" s="12">
        <v>5</v>
      </c>
      <c r="AT21" s="13">
        <f t="shared" si="5"/>
        <v>0.11999999999999993</v>
      </c>
      <c r="AU21" s="19">
        <v>3040</v>
      </c>
      <c r="AV21" s="16" t="s">
        <v>46</v>
      </c>
      <c r="AW21" s="16" t="s">
        <v>46</v>
      </c>
      <c r="AX21" s="16" t="s">
        <v>46</v>
      </c>
      <c r="AY21" s="16" t="s">
        <v>52</v>
      </c>
    </row>
    <row r="22" spans="1:51" x14ac:dyDescent="0.25">
      <c r="A22" s="15">
        <v>9</v>
      </c>
      <c r="B22" s="15" t="s">
        <v>63</v>
      </c>
      <c r="C22" s="17">
        <v>1</v>
      </c>
      <c r="D22" s="17">
        <v>1</v>
      </c>
      <c r="E22" s="17">
        <v>2</v>
      </c>
      <c r="F22" s="17">
        <v>0</v>
      </c>
      <c r="G22" s="17">
        <v>1</v>
      </c>
      <c r="H22" s="17">
        <v>1</v>
      </c>
      <c r="I22" s="19">
        <v>7400</v>
      </c>
      <c r="J22" s="19">
        <v>8000</v>
      </c>
      <c r="K22" s="14">
        <v>50.6</v>
      </c>
      <c r="L22" s="12">
        <v>45</v>
      </c>
      <c r="M22" s="13">
        <f>(K22-L22)/L22</f>
        <v>0.12444444444444448</v>
      </c>
      <c r="N22" s="17" t="s">
        <v>45</v>
      </c>
      <c r="O22" s="12" t="s">
        <v>45</v>
      </c>
      <c r="P22" s="13" t="s">
        <v>45</v>
      </c>
      <c r="Q22" s="17" t="s">
        <v>45</v>
      </c>
      <c r="R22" s="12" t="s">
        <v>45</v>
      </c>
      <c r="S22" s="13" t="s">
        <v>45</v>
      </c>
      <c r="T22" s="17" t="s">
        <v>45</v>
      </c>
      <c r="U22" s="12" t="s">
        <v>45</v>
      </c>
      <c r="V22" s="13" t="s">
        <v>45</v>
      </c>
      <c r="W22" s="14">
        <v>23.4</v>
      </c>
      <c r="X22" s="12">
        <v>23</v>
      </c>
      <c r="Y22" s="13">
        <f>(W22-X22)/X22</f>
        <v>1.7391304347826025E-2</v>
      </c>
      <c r="Z22" s="14">
        <v>13.1</v>
      </c>
      <c r="AA22" s="12">
        <v>11.4</v>
      </c>
      <c r="AB22" s="13">
        <f>(Z22-AA22)/AA22</f>
        <v>0.1491228070175438</v>
      </c>
      <c r="AC22" s="17" t="s">
        <v>45</v>
      </c>
      <c r="AD22" s="12" t="s">
        <v>45</v>
      </c>
      <c r="AE22" s="13" t="s">
        <v>45</v>
      </c>
      <c r="AF22" s="17" t="s">
        <v>45</v>
      </c>
      <c r="AG22" s="12" t="s">
        <v>45</v>
      </c>
      <c r="AH22" s="13" t="s">
        <v>45</v>
      </c>
      <c r="AI22" s="17" t="s">
        <v>45</v>
      </c>
      <c r="AJ22" s="12" t="s">
        <v>45</v>
      </c>
      <c r="AK22" s="13" t="s">
        <v>45</v>
      </c>
      <c r="AL22" s="14">
        <f>SUM(Z22,AC22,AF22)</f>
        <v>13.1</v>
      </c>
      <c r="AM22" s="12">
        <v>11.4</v>
      </c>
      <c r="AN22" s="13">
        <f>(AL22-AM22)/AM22</f>
        <v>0.1491228070175438</v>
      </c>
      <c r="AO22" s="14">
        <v>3.2</v>
      </c>
      <c r="AP22" s="12">
        <v>3</v>
      </c>
      <c r="AQ22" s="13">
        <f>(AO22-AP22)/AP22</f>
        <v>6.6666666666666721E-2</v>
      </c>
      <c r="AR22" s="14">
        <v>5.2</v>
      </c>
      <c r="AS22" s="12">
        <v>5</v>
      </c>
      <c r="AT22" s="13">
        <f>(AR22-AS22)/AS22</f>
        <v>4.0000000000000036E-2</v>
      </c>
      <c r="AU22" s="19">
        <v>2800</v>
      </c>
      <c r="AV22" s="17" t="s">
        <v>46</v>
      </c>
      <c r="AW22" s="17" t="s">
        <v>46</v>
      </c>
      <c r="AX22" s="17" t="s">
        <v>46</v>
      </c>
      <c r="AY22" s="17" t="s">
        <v>52</v>
      </c>
    </row>
    <row r="23" spans="1:51" x14ac:dyDescent="0.25">
      <c r="A23" s="15">
        <v>10</v>
      </c>
      <c r="B23" s="15" t="s">
        <v>64</v>
      </c>
      <c r="C23" s="15">
        <v>1</v>
      </c>
      <c r="D23" s="11">
        <v>1</v>
      </c>
      <c r="E23" s="15">
        <v>2</v>
      </c>
      <c r="F23" s="15">
        <v>0</v>
      </c>
      <c r="G23" s="15">
        <v>1</v>
      </c>
      <c r="H23" s="15">
        <v>1</v>
      </c>
      <c r="I23" s="19">
        <v>7400</v>
      </c>
      <c r="J23" s="19">
        <v>6975</v>
      </c>
      <c r="K23" s="14">
        <v>45.8</v>
      </c>
      <c r="L23" s="12">
        <v>45</v>
      </c>
      <c r="M23" s="13">
        <f t="shared" si="0"/>
        <v>1.7777777777777715E-2</v>
      </c>
      <c r="N23" s="15" t="s">
        <v>45</v>
      </c>
      <c r="O23" s="12" t="s">
        <v>45</v>
      </c>
      <c r="P23" s="13" t="s">
        <v>45</v>
      </c>
      <c r="Q23" s="15" t="s">
        <v>45</v>
      </c>
      <c r="R23" s="12" t="s">
        <v>45</v>
      </c>
      <c r="S23" s="13" t="s">
        <v>45</v>
      </c>
      <c r="T23" s="15" t="s">
        <v>45</v>
      </c>
      <c r="U23" s="12" t="s">
        <v>45</v>
      </c>
      <c r="V23" s="13" t="s">
        <v>45</v>
      </c>
      <c r="W23" s="14">
        <v>23</v>
      </c>
      <c r="X23" s="12">
        <v>23</v>
      </c>
      <c r="Y23" s="13">
        <f t="shared" si="1"/>
        <v>0</v>
      </c>
      <c r="Z23" s="14">
        <v>11.7</v>
      </c>
      <c r="AA23" s="12">
        <v>11.4</v>
      </c>
      <c r="AB23" s="13">
        <f t="shared" si="2"/>
        <v>2.6315789473684115E-2</v>
      </c>
      <c r="AC23" s="15" t="s">
        <v>45</v>
      </c>
      <c r="AD23" s="12" t="s">
        <v>45</v>
      </c>
      <c r="AE23" s="13" t="s">
        <v>45</v>
      </c>
      <c r="AF23" s="15" t="s">
        <v>45</v>
      </c>
      <c r="AG23" s="12" t="s">
        <v>45</v>
      </c>
      <c r="AH23" s="13" t="s">
        <v>45</v>
      </c>
      <c r="AI23" s="15" t="s">
        <v>45</v>
      </c>
      <c r="AJ23" s="12" t="s">
        <v>45</v>
      </c>
      <c r="AK23" s="13" t="s">
        <v>45</v>
      </c>
      <c r="AL23" s="14">
        <f t="shared" si="6"/>
        <v>11.7</v>
      </c>
      <c r="AM23" s="12">
        <v>11.4</v>
      </c>
      <c r="AN23" s="13">
        <f t="shared" si="3"/>
        <v>2.6315789473684115E-2</v>
      </c>
      <c r="AO23" s="14">
        <v>3</v>
      </c>
      <c r="AP23" s="12">
        <v>3</v>
      </c>
      <c r="AQ23" s="13">
        <f t="shared" si="4"/>
        <v>0</v>
      </c>
      <c r="AR23" s="14">
        <v>5.6</v>
      </c>
      <c r="AS23" s="12">
        <v>5</v>
      </c>
      <c r="AT23" s="13">
        <f t="shared" si="5"/>
        <v>0.11999999999999993</v>
      </c>
      <c r="AU23" s="19">
        <v>2800</v>
      </c>
      <c r="AV23" s="16" t="s">
        <v>46</v>
      </c>
      <c r="AW23" s="16" t="s">
        <v>46</v>
      </c>
      <c r="AX23" s="16" t="s">
        <v>46</v>
      </c>
      <c r="AY23" s="16" t="s">
        <v>52</v>
      </c>
    </row>
    <row r="24" spans="1:51" x14ac:dyDescent="0.25">
      <c r="A24" s="15">
        <v>11</v>
      </c>
      <c r="B24" s="15" t="s">
        <v>65</v>
      </c>
      <c r="C24" s="15">
        <v>1</v>
      </c>
      <c r="D24" s="11">
        <v>1</v>
      </c>
      <c r="E24" s="15">
        <v>2</v>
      </c>
      <c r="F24" s="15">
        <v>0</v>
      </c>
      <c r="G24" s="15">
        <v>1</v>
      </c>
      <c r="H24" s="15">
        <v>1</v>
      </c>
      <c r="I24" s="19">
        <v>8600</v>
      </c>
      <c r="J24" s="19">
        <v>5975</v>
      </c>
      <c r="K24" s="15">
        <v>45.6</v>
      </c>
      <c r="L24" s="12">
        <v>45</v>
      </c>
      <c r="M24" s="13">
        <f t="shared" si="0"/>
        <v>1.3333333333333365E-2</v>
      </c>
      <c r="N24" s="15" t="s">
        <v>45</v>
      </c>
      <c r="O24" s="12" t="s">
        <v>45</v>
      </c>
      <c r="P24" s="13" t="s">
        <v>45</v>
      </c>
      <c r="Q24" s="15" t="s">
        <v>45</v>
      </c>
      <c r="R24" s="12" t="s">
        <v>45</v>
      </c>
      <c r="S24" s="13" t="s">
        <v>45</v>
      </c>
      <c r="T24" s="15" t="s">
        <v>45</v>
      </c>
      <c r="U24" s="12" t="s">
        <v>45</v>
      </c>
      <c r="V24" s="13" t="s">
        <v>45</v>
      </c>
      <c r="W24" s="14">
        <v>23.2</v>
      </c>
      <c r="X24" s="12">
        <v>23</v>
      </c>
      <c r="Y24" s="13">
        <f t="shared" si="1"/>
        <v>8.6956521739130124E-3</v>
      </c>
      <c r="Z24" s="14">
        <v>11.4</v>
      </c>
      <c r="AA24" s="12">
        <v>11.4</v>
      </c>
      <c r="AB24" s="13">
        <f t="shared" si="2"/>
        <v>0</v>
      </c>
      <c r="AC24" s="15" t="s">
        <v>45</v>
      </c>
      <c r="AD24" s="12" t="s">
        <v>45</v>
      </c>
      <c r="AE24" s="13" t="s">
        <v>45</v>
      </c>
      <c r="AF24" s="15" t="s">
        <v>45</v>
      </c>
      <c r="AG24" s="12" t="s">
        <v>45</v>
      </c>
      <c r="AH24" s="13" t="s">
        <v>45</v>
      </c>
      <c r="AI24" s="15" t="s">
        <v>45</v>
      </c>
      <c r="AJ24" s="12" t="s">
        <v>45</v>
      </c>
      <c r="AK24" s="13" t="s">
        <v>45</v>
      </c>
      <c r="AL24" s="14">
        <f t="shared" si="6"/>
        <v>11.4</v>
      </c>
      <c r="AM24" s="12">
        <v>11.4</v>
      </c>
      <c r="AN24" s="13">
        <f t="shared" si="3"/>
        <v>0</v>
      </c>
      <c r="AO24" s="14">
        <v>3</v>
      </c>
      <c r="AP24" s="12">
        <v>3</v>
      </c>
      <c r="AQ24" s="13">
        <f t="shared" si="4"/>
        <v>0</v>
      </c>
      <c r="AR24" s="14">
        <v>5.8</v>
      </c>
      <c r="AS24" s="12">
        <v>5</v>
      </c>
      <c r="AT24" s="13">
        <f t="shared" si="5"/>
        <v>0.15999999999999998</v>
      </c>
      <c r="AU24" s="19">
        <v>3175</v>
      </c>
      <c r="AV24" s="16" t="s">
        <v>46</v>
      </c>
      <c r="AW24" s="16" t="s">
        <v>46</v>
      </c>
      <c r="AX24" s="16" t="s">
        <v>46</v>
      </c>
      <c r="AY24" s="16" t="s">
        <v>52</v>
      </c>
    </row>
    <row r="25" spans="1:51" x14ac:dyDescent="0.25">
      <c r="A25" s="15">
        <v>12</v>
      </c>
      <c r="B25" s="15" t="s">
        <v>66</v>
      </c>
      <c r="C25" s="15">
        <v>1</v>
      </c>
      <c r="D25" s="11">
        <v>1</v>
      </c>
      <c r="E25" s="15">
        <v>2</v>
      </c>
      <c r="F25" s="15">
        <v>0</v>
      </c>
      <c r="G25" s="15">
        <v>1</v>
      </c>
      <c r="H25" s="15">
        <v>1</v>
      </c>
      <c r="I25" s="19">
        <v>8600</v>
      </c>
      <c r="J25" s="19">
        <v>7650</v>
      </c>
      <c r="K25" s="14">
        <v>46</v>
      </c>
      <c r="L25" s="12">
        <v>45</v>
      </c>
      <c r="M25" s="13">
        <f t="shared" si="0"/>
        <v>2.2222222222222223E-2</v>
      </c>
      <c r="N25" s="15" t="s">
        <v>45</v>
      </c>
      <c r="O25" s="12" t="s">
        <v>45</v>
      </c>
      <c r="P25" s="13" t="s">
        <v>45</v>
      </c>
      <c r="Q25" s="15" t="s">
        <v>45</v>
      </c>
      <c r="R25" s="12" t="s">
        <v>45</v>
      </c>
      <c r="S25" s="13" t="s">
        <v>45</v>
      </c>
      <c r="T25" s="15" t="s">
        <v>45</v>
      </c>
      <c r="U25" s="12" t="s">
        <v>45</v>
      </c>
      <c r="V25" s="13" t="s">
        <v>45</v>
      </c>
      <c r="W25" s="14">
        <v>23</v>
      </c>
      <c r="X25" s="12">
        <v>23</v>
      </c>
      <c r="Y25" s="13">
        <f t="shared" si="1"/>
        <v>0</v>
      </c>
      <c r="Z25" s="14">
        <v>11.4</v>
      </c>
      <c r="AA25" s="12">
        <v>11.4</v>
      </c>
      <c r="AB25" s="13">
        <f t="shared" si="2"/>
        <v>0</v>
      </c>
      <c r="AC25" s="15" t="s">
        <v>45</v>
      </c>
      <c r="AD25" s="12" t="s">
        <v>45</v>
      </c>
      <c r="AE25" s="13" t="s">
        <v>45</v>
      </c>
      <c r="AF25" s="15" t="s">
        <v>45</v>
      </c>
      <c r="AG25" s="12" t="s">
        <v>45</v>
      </c>
      <c r="AH25" s="13" t="s">
        <v>45</v>
      </c>
      <c r="AI25" s="15" t="s">
        <v>45</v>
      </c>
      <c r="AJ25" s="12" t="s">
        <v>45</v>
      </c>
      <c r="AK25" s="13" t="s">
        <v>45</v>
      </c>
      <c r="AL25" s="14">
        <f t="shared" si="6"/>
        <v>11.4</v>
      </c>
      <c r="AM25" s="12">
        <v>11.4</v>
      </c>
      <c r="AN25" s="13">
        <f t="shared" si="3"/>
        <v>0</v>
      </c>
      <c r="AO25" s="14">
        <v>3</v>
      </c>
      <c r="AP25" s="12">
        <v>3</v>
      </c>
      <c r="AQ25" s="13">
        <f t="shared" si="4"/>
        <v>0</v>
      </c>
      <c r="AR25" s="14">
        <v>5.6</v>
      </c>
      <c r="AS25" s="12">
        <v>5</v>
      </c>
      <c r="AT25" s="13">
        <f t="shared" si="5"/>
        <v>0.11999999999999993</v>
      </c>
      <c r="AU25" s="19">
        <v>3040</v>
      </c>
      <c r="AV25" s="16" t="s">
        <v>46</v>
      </c>
      <c r="AW25" s="16" t="s">
        <v>46</v>
      </c>
      <c r="AX25" s="16" t="s">
        <v>46</v>
      </c>
      <c r="AY25" s="16" t="s">
        <v>52</v>
      </c>
    </row>
    <row r="26" spans="1:51" x14ac:dyDescent="0.25">
      <c r="A26" s="15">
        <v>13</v>
      </c>
      <c r="B26" s="15" t="s">
        <v>67</v>
      </c>
      <c r="C26" s="15">
        <v>1</v>
      </c>
      <c r="D26" s="11">
        <v>2</v>
      </c>
      <c r="E26" s="11">
        <v>4</v>
      </c>
      <c r="F26" s="15">
        <v>0</v>
      </c>
      <c r="G26" s="15">
        <v>1</v>
      </c>
      <c r="H26" s="15">
        <v>1</v>
      </c>
      <c r="I26" s="15">
        <v>7400</v>
      </c>
      <c r="J26" s="11">
        <v>10675</v>
      </c>
      <c r="K26" s="14">
        <v>79</v>
      </c>
      <c r="L26" s="12">
        <v>73</v>
      </c>
      <c r="M26" s="13">
        <f t="shared" si="0"/>
        <v>8.2191780821917804E-2</v>
      </c>
      <c r="N26" s="15" t="s">
        <v>45</v>
      </c>
      <c r="O26" s="12" t="s">
        <v>45</v>
      </c>
      <c r="P26" s="13" t="s">
        <v>45</v>
      </c>
      <c r="Q26" s="15" t="s">
        <v>45</v>
      </c>
      <c r="R26" s="12" t="s">
        <v>45</v>
      </c>
      <c r="S26" s="13" t="s">
        <v>45</v>
      </c>
      <c r="T26" s="15" t="s">
        <v>45</v>
      </c>
      <c r="U26" s="12" t="s">
        <v>45</v>
      </c>
      <c r="V26" s="13" t="s">
        <v>45</v>
      </c>
      <c r="W26" s="14">
        <v>33</v>
      </c>
      <c r="X26" s="12">
        <v>30</v>
      </c>
      <c r="Y26" s="13">
        <f t="shared" si="1"/>
        <v>0.1</v>
      </c>
      <c r="Z26" s="14">
        <v>13.9</v>
      </c>
      <c r="AA26" s="12">
        <v>13</v>
      </c>
      <c r="AB26" s="13">
        <f t="shared" si="2"/>
        <v>6.9230769230769262E-2</v>
      </c>
      <c r="AC26" s="14">
        <v>13.4</v>
      </c>
      <c r="AD26" s="12">
        <v>11.4</v>
      </c>
      <c r="AE26" s="13">
        <f t="shared" ref="AE26:AE27" si="7">(AC26-AD26)/AD26</f>
        <v>0.17543859649122806</v>
      </c>
      <c r="AF26" s="15" t="s">
        <v>45</v>
      </c>
      <c r="AG26" s="12" t="s">
        <v>45</v>
      </c>
      <c r="AH26" s="13" t="s">
        <v>45</v>
      </c>
      <c r="AI26" s="15" t="s">
        <v>45</v>
      </c>
      <c r="AJ26" s="12" t="s">
        <v>45</v>
      </c>
      <c r="AK26" s="13" t="s">
        <v>45</v>
      </c>
      <c r="AL26" s="14">
        <f t="shared" si="6"/>
        <v>27.3</v>
      </c>
      <c r="AM26" s="12">
        <v>24.4</v>
      </c>
      <c r="AN26" s="13">
        <f t="shared" si="3"/>
        <v>0.11885245901639353</v>
      </c>
      <c r="AO26" s="14">
        <v>6</v>
      </c>
      <c r="AP26" s="12">
        <v>6</v>
      </c>
      <c r="AQ26" s="13">
        <f t="shared" si="4"/>
        <v>0</v>
      </c>
      <c r="AR26" s="14">
        <v>25.4</v>
      </c>
      <c r="AS26" s="12">
        <v>7</v>
      </c>
      <c r="AT26" s="13">
        <f t="shared" si="5"/>
        <v>2.6285714285714286</v>
      </c>
      <c r="AU26" s="11">
        <v>3150</v>
      </c>
      <c r="AV26" s="11">
        <v>3600</v>
      </c>
      <c r="AW26" s="16" t="s">
        <v>46</v>
      </c>
      <c r="AX26" s="16" t="s">
        <v>46</v>
      </c>
      <c r="AY26" s="16" t="s">
        <v>52</v>
      </c>
    </row>
    <row r="27" spans="1:51" x14ac:dyDescent="0.25">
      <c r="A27" s="15">
        <v>14</v>
      </c>
      <c r="B27" s="15" t="s">
        <v>68</v>
      </c>
      <c r="C27" s="15">
        <v>1</v>
      </c>
      <c r="D27" s="15">
        <v>2</v>
      </c>
      <c r="E27" s="15">
        <v>4</v>
      </c>
      <c r="F27" s="15">
        <v>0</v>
      </c>
      <c r="G27" s="15">
        <v>1</v>
      </c>
      <c r="H27" s="15">
        <v>1</v>
      </c>
      <c r="I27" s="15">
        <v>8600</v>
      </c>
      <c r="J27" s="15">
        <v>9075</v>
      </c>
      <c r="K27" s="15">
        <v>74.900000000000006</v>
      </c>
      <c r="L27" s="12">
        <v>73</v>
      </c>
      <c r="M27" s="13">
        <f t="shared" si="0"/>
        <v>2.602739726027405E-2</v>
      </c>
      <c r="N27" s="15" t="s">
        <v>45</v>
      </c>
      <c r="O27" s="12" t="s">
        <v>45</v>
      </c>
      <c r="P27" s="13" t="s">
        <v>45</v>
      </c>
      <c r="Q27" s="15" t="s">
        <v>45</v>
      </c>
      <c r="R27" s="12" t="s">
        <v>45</v>
      </c>
      <c r="S27" s="13" t="s">
        <v>45</v>
      </c>
      <c r="T27" s="15" t="s">
        <v>45</v>
      </c>
      <c r="U27" s="12" t="s">
        <v>45</v>
      </c>
      <c r="V27" s="13" t="s">
        <v>45</v>
      </c>
      <c r="W27" s="15">
        <v>30.3</v>
      </c>
      <c r="X27" s="12">
        <v>30</v>
      </c>
      <c r="Y27" s="13">
        <f t="shared" si="1"/>
        <v>1.0000000000000024E-2</v>
      </c>
      <c r="Z27" s="14">
        <v>13</v>
      </c>
      <c r="AA27" s="12">
        <v>13</v>
      </c>
      <c r="AB27" s="13">
        <f t="shared" si="2"/>
        <v>0</v>
      </c>
      <c r="AC27" s="14">
        <v>13</v>
      </c>
      <c r="AD27" s="12">
        <v>11.4</v>
      </c>
      <c r="AE27" s="13">
        <f t="shared" si="7"/>
        <v>0.14035087719298242</v>
      </c>
      <c r="AF27" s="15" t="s">
        <v>45</v>
      </c>
      <c r="AG27" s="12" t="s">
        <v>45</v>
      </c>
      <c r="AH27" s="13" t="s">
        <v>45</v>
      </c>
      <c r="AI27" s="15" t="s">
        <v>45</v>
      </c>
      <c r="AJ27" s="12" t="s">
        <v>45</v>
      </c>
      <c r="AK27" s="13" t="s">
        <v>45</v>
      </c>
      <c r="AL27" s="14">
        <f>SUM(Z27,AC27,AF27)</f>
        <v>26</v>
      </c>
      <c r="AM27" s="12">
        <v>24.4</v>
      </c>
      <c r="AN27" s="13">
        <f t="shared" si="3"/>
        <v>6.5573770491803338E-2</v>
      </c>
      <c r="AO27" s="14">
        <v>6</v>
      </c>
      <c r="AP27" s="12">
        <v>6</v>
      </c>
      <c r="AQ27" s="13">
        <f t="shared" si="4"/>
        <v>0</v>
      </c>
      <c r="AR27" s="14">
        <v>14.1</v>
      </c>
      <c r="AS27" s="12">
        <v>7</v>
      </c>
      <c r="AT27" s="13">
        <f t="shared" si="5"/>
        <v>1.0142857142857142</v>
      </c>
      <c r="AU27" s="16">
        <v>2800</v>
      </c>
      <c r="AV27" s="16">
        <v>2825</v>
      </c>
      <c r="AW27" s="16" t="s">
        <v>46</v>
      </c>
      <c r="AX27" s="16" t="s">
        <v>46</v>
      </c>
      <c r="AY27" s="16" t="s">
        <v>52</v>
      </c>
    </row>
  </sheetData>
  <mergeCells count="18">
    <mergeCell ref="A1:H1"/>
    <mergeCell ref="A7:D7"/>
    <mergeCell ref="E7:F7"/>
    <mergeCell ref="A8:D8"/>
    <mergeCell ref="E8:F8"/>
    <mergeCell ref="A3:B3"/>
    <mergeCell ref="C3:I3"/>
    <mergeCell ref="A4:B4"/>
    <mergeCell ref="C4:I4"/>
    <mergeCell ref="A5:B5"/>
    <mergeCell ref="C5:I5"/>
    <mergeCell ref="L8:U8"/>
    <mergeCell ref="L9:U11"/>
    <mergeCell ref="L3:U4"/>
    <mergeCell ref="A10:D10"/>
    <mergeCell ref="E10:F10"/>
    <mergeCell ref="A9:D9"/>
    <mergeCell ref="E9:F9"/>
  </mergeCells>
  <phoneticPr fontId="10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rcahill</dc:creator>
  <cp:lastModifiedBy>Sneha Mohan</cp:lastModifiedBy>
  <cp:lastPrinted>2025-12-18T10:27:22Z</cp:lastPrinted>
  <dcterms:created xsi:type="dcterms:W3CDTF">2021-05-28T12:15:01Z</dcterms:created>
  <dcterms:modified xsi:type="dcterms:W3CDTF">2025-12-18T10:27:37Z</dcterms:modified>
</cp:coreProperties>
</file>