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DATA\Projects\2021\21175\PLANNING\PDF\"/>
    </mc:Choice>
  </mc:AlternateContent>
  <xr:revisionPtr revIDLastSave="0" documentId="13_ncr:1_{E8AD8A60-120B-4A13-A855-6EFCA45D3CE6}" xr6:coauthVersionLast="47" xr6:coauthVersionMax="47" xr10:uidLastSave="{00000000-0000-0000-0000-000000000000}"/>
  <bookViews>
    <workbookView xWindow="28680" yWindow="-19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" l="1"/>
  <c r="AR37" i="1" l="1"/>
  <c r="AM37" i="1"/>
  <c r="AO37" i="1" s="1"/>
  <c r="AF37" i="1"/>
  <c r="AC37" i="1"/>
  <c r="Z37" i="1"/>
  <c r="N37" i="1"/>
  <c r="AR32" i="1"/>
  <c r="AR35" i="1" l="1"/>
  <c r="AM35" i="1"/>
  <c r="AO35" i="1" s="1"/>
  <c r="AF35" i="1"/>
  <c r="AC35" i="1"/>
  <c r="Z35" i="1"/>
  <c r="N35" i="1"/>
  <c r="AM32" i="1"/>
  <c r="AO32" i="1" s="1"/>
  <c r="AF32" i="1"/>
  <c r="N19" i="1"/>
  <c r="AM17" i="1"/>
  <c r="AI17" i="1"/>
  <c r="AR16" i="1"/>
  <c r="AM16" i="1"/>
  <c r="AO16" i="1" s="1"/>
  <c r="AI16" i="1"/>
  <c r="AF16" i="1"/>
  <c r="AC16" i="1"/>
  <c r="Z16" i="1"/>
  <c r="N16" i="1"/>
  <c r="AM15" i="1"/>
  <c r="AO15" i="1" s="1"/>
  <c r="AO17" i="1"/>
  <c r="AM18" i="1"/>
  <c r="AO18" i="1" s="1"/>
  <c r="AM19" i="1"/>
  <c r="AO19" i="1" s="1"/>
  <c r="AM20" i="1"/>
  <c r="AO20" i="1" s="1"/>
  <c r="AM21" i="1"/>
  <c r="AO21" i="1" s="1"/>
  <c r="AM22" i="1"/>
  <c r="AO22" i="1" s="1"/>
  <c r="AM23" i="1"/>
  <c r="AO23" i="1" s="1"/>
  <c r="AM24" i="1"/>
  <c r="AO24" i="1" s="1"/>
  <c r="AM25" i="1"/>
  <c r="AO25" i="1" s="1"/>
  <c r="AM26" i="1"/>
  <c r="AO26" i="1" s="1"/>
  <c r="AM27" i="1"/>
  <c r="AO27" i="1" s="1"/>
  <c r="AM28" i="1"/>
  <c r="AO28" i="1" s="1"/>
  <c r="AM29" i="1"/>
  <c r="AO29" i="1" s="1"/>
  <c r="AM30" i="1"/>
  <c r="AO30" i="1" s="1"/>
  <c r="AM31" i="1"/>
  <c r="AO31" i="1" s="1"/>
  <c r="AM33" i="1"/>
  <c r="AO33" i="1" s="1"/>
  <c r="AM34" i="1"/>
  <c r="AO34" i="1" s="1"/>
  <c r="AI26" i="1"/>
  <c r="AI22" i="1"/>
  <c r="AI21" i="1"/>
  <c r="AI20" i="1"/>
  <c r="AI19" i="1"/>
  <c r="AI18" i="1"/>
  <c r="AI15" i="1"/>
  <c r="N36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8" i="1"/>
  <c r="N17" i="1"/>
  <c r="N15" i="1"/>
  <c r="Z36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5" i="1"/>
  <c r="AC36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5" i="1"/>
  <c r="AF36" i="1"/>
  <c r="AF34" i="1"/>
  <c r="AF33" i="1"/>
  <c r="AF30" i="1"/>
  <c r="AF29" i="1"/>
  <c r="AF28" i="1"/>
  <c r="AF27" i="1"/>
  <c r="AF26" i="1"/>
  <c r="AF24" i="1"/>
  <c r="AF23" i="1"/>
  <c r="AF22" i="1"/>
  <c r="AF21" i="1"/>
  <c r="AF20" i="1"/>
  <c r="AF19" i="1"/>
  <c r="AF18" i="1"/>
  <c r="AF17" i="1"/>
  <c r="AF15" i="1"/>
  <c r="AR36" i="1"/>
  <c r="AR34" i="1"/>
  <c r="AR33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5" i="1"/>
  <c r="AM36" i="1"/>
  <c r="AO36" i="1" s="1"/>
</calcChain>
</file>

<file path=xl/sharedStrings.xml><?xml version="1.0" encoding="utf-8"?>
<sst xmlns="http://schemas.openxmlformats.org/spreadsheetml/2006/main" count="520" uniqueCount="97">
  <si>
    <t xml:space="preserve">Lot </t>
  </si>
  <si>
    <t>Scheme</t>
  </si>
  <si>
    <t>Bidder</t>
  </si>
  <si>
    <t>Total no. of units</t>
  </si>
  <si>
    <t>Total Public Open Space</t>
  </si>
  <si>
    <t>REQUIREMENTS PER UNIT TYPE AS PER GUIDELINES 1 and 2</t>
  </si>
  <si>
    <t>Unit Ref</t>
  </si>
  <si>
    <t>Unit Type</t>
  </si>
  <si>
    <t>No. of Storeys</t>
  </si>
  <si>
    <t xml:space="preserve">Bedrooms </t>
  </si>
  <si>
    <t>Bed Spaces</t>
  </si>
  <si>
    <t>No. of Type - Inter</t>
  </si>
  <si>
    <t>No. of Type - End</t>
  </si>
  <si>
    <t>No. of Type - Total</t>
  </si>
  <si>
    <t>Internal Width (m)</t>
  </si>
  <si>
    <t>Internal Depth (m)</t>
  </si>
  <si>
    <t>Floor Area - Gross - Internal (m2)</t>
  </si>
  <si>
    <t>Floor Area - Ground Floor (m2)</t>
  </si>
  <si>
    <t xml:space="preserve">Area (SQM) Living/Dining </t>
  </si>
  <si>
    <t>Area (SQM) Kitchen</t>
  </si>
  <si>
    <t>Area (SQM) Bed 1</t>
  </si>
  <si>
    <t>Area (SQM) Bed 2</t>
  </si>
  <si>
    <t>Area (SQM) Bed 3</t>
  </si>
  <si>
    <t>Area (SQM) Agg Bed</t>
  </si>
  <si>
    <t>Area (SQM) Storage</t>
  </si>
  <si>
    <t xml:space="preserve">Area (SQM) Private Amenity
Space </t>
  </si>
  <si>
    <t>% Difference</t>
  </si>
  <si>
    <t>Minimum width (m) - Bed 1</t>
  </si>
  <si>
    <t>Minimum width (m) - Bed 2</t>
  </si>
  <si>
    <t>Minimum width (m) - Bed 3</t>
  </si>
  <si>
    <t>Dual Aspect
(yes / no)</t>
  </si>
  <si>
    <t>TO BE SUBMITTED IN BOTH PDF FORMAT AND EXCEL FORMAT</t>
  </si>
  <si>
    <t>Area (SQM) Bed 4</t>
  </si>
  <si>
    <t>Area (SQM) Agg Living/Dining/
Kitchen</t>
  </si>
  <si>
    <t>Minimum Floor Area - Gross - Internal (m2) required as per Guidelines</t>
  </si>
  <si>
    <t>Minimum Floor Area - Ground Floor (m2) required as per Guidelines</t>
  </si>
  <si>
    <t xml:space="preserve"> Minimum Area (SQM) Living/Dining required as per Guidelines</t>
  </si>
  <si>
    <t xml:space="preserve"> Minimum Area (SQM) Kitchen required as per Guidelines</t>
  </si>
  <si>
    <t>Minimum Area (SQM) Agg Living/Dining/Kitchen as per Guidelines</t>
  </si>
  <si>
    <t>Minimum Area (SQM) Bed 1 required as per Guidelines</t>
  </si>
  <si>
    <t>Minimum Area (SQM) Bed 2 required as per Guidelines</t>
  </si>
  <si>
    <t>Minimum Area (SQM) Bed 3 required as per Guidelines</t>
  </si>
  <si>
    <t>Minimum Area (SQM) Bed 4 required as per Guidelines</t>
  </si>
  <si>
    <t>Minimum Area (SQM) Agg Bed required as per Guidelines</t>
  </si>
  <si>
    <t>Minimum Area (SQM) Storage required as per Guidelines</t>
  </si>
  <si>
    <t xml:space="preserve">Minimum Area (SQM) Private Amenity required as per Guidelines
Space </t>
  </si>
  <si>
    <t xml:space="preserve">Detailed Schedule of Accomodation </t>
  </si>
  <si>
    <t>No. of Apartments</t>
  </si>
  <si>
    <t>No. of Houses</t>
  </si>
  <si>
    <t>Minimum width (m) - Bed 4</t>
  </si>
  <si>
    <t>B4</t>
  </si>
  <si>
    <t>N/A</t>
  </si>
  <si>
    <t>&gt;40</t>
  </si>
  <si>
    <t>&gt;0%</t>
  </si>
  <si>
    <t>YES</t>
  </si>
  <si>
    <t>C1</t>
  </si>
  <si>
    <t>2 BED MID TOWNHOUSE</t>
  </si>
  <si>
    <t>B2</t>
  </si>
  <si>
    <t>3 BED END TOWNHOUSE</t>
  </si>
  <si>
    <t>B1</t>
  </si>
  <si>
    <t>3 BED SEMI DETACHED</t>
  </si>
  <si>
    <t>A1</t>
  </si>
  <si>
    <t>4 BED SEMI DETACHED</t>
  </si>
  <si>
    <t>Proposed Residential Development Lehenaghmore, Cork</t>
  </si>
  <si>
    <t>D1</t>
  </si>
  <si>
    <t>B3</t>
  </si>
  <si>
    <t>&gt;50</t>
  </si>
  <si>
    <t>&gt;30</t>
  </si>
  <si>
    <t>&gt;6</t>
  </si>
  <si>
    <t>&gt;5</t>
  </si>
  <si>
    <t>&gt;9</t>
  </si>
  <si>
    <t>&gt;7</t>
  </si>
  <si>
    <t>2 BED APT.</t>
  </si>
  <si>
    <t xml:space="preserve">2 BED GF APT. O/D </t>
  </si>
  <si>
    <t xml:space="preserve">1 BED GF APT. O/D </t>
  </si>
  <si>
    <t xml:space="preserve">3 BED DUPLEX APT.O/D </t>
  </si>
  <si>
    <t xml:space="preserve">2 BED DUPLEX APT. O/D </t>
  </si>
  <si>
    <t>1 BED APT.</t>
  </si>
  <si>
    <t>E1</t>
  </si>
  <si>
    <t>E2</t>
  </si>
  <si>
    <t>F1</t>
  </si>
  <si>
    <t>F2</t>
  </si>
  <si>
    <t>Guidelines to be included for reference as per unit type to comply with 1. Sustainable Urban Housing: Design Standards for New Apartments 2023 and 2. Quality Housing for Sustainable Communities 2007</t>
  </si>
  <si>
    <t>A2</t>
  </si>
  <si>
    <t>NO</t>
  </si>
  <si>
    <t>A3</t>
  </si>
  <si>
    <t>B01-Apt. 01, 06, B02-Apt. 08, 13</t>
  </si>
  <si>
    <t>B01-Apt. 03</t>
  </si>
  <si>
    <t>B01-Apt. 04, 09, 12, 15, B02-Apt. 02, 05, 10, 15</t>
  </si>
  <si>
    <t>B01-Apt. 05</t>
  </si>
  <si>
    <t>B01-Apt. 08, 11, 14, B02-Apt. 06, 11, 16</t>
  </si>
  <si>
    <t>B01,-Apt. 10,13,16, B02-Apt.04, 09, 14</t>
  </si>
  <si>
    <t>B02-Apt.01</t>
  </si>
  <si>
    <t>B02-Apt.03</t>
  </si>
  <si>
    <t>B02-Apt.07</t>
  </si>
  <si>
    <t>B01-Apt. 02, 07, B02-Apt. 12</t>
  </si>
  <si>
    <t>3 BED CORNER TOWNHOUSE/SEMI-DETACHED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</si>
</sst>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43F6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40404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4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right" wrapText="1"/>
    </xf>
    <xf numFmtId="9" fontId="0" fillId="4" borderId="1" xfId="0" applyNumberForma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9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right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Z38"/>
  <sheetViews>
    <sheetView tabSelected="1" topLeftCell="A7" zoomScale="90" zoomScaleNormal="90" workbookViewId="0">
      <selection activeCell="AQ24" sqref="AQ24"/>
    </sheetView>
  </sheetViews>
  <sheetFormatPr defaultRowHeight="15" x14ac:dyDescent="0.25"/>
  <cols>
    <col min="1" max="1" width="6.85546875" customWidth="1"/>
    <col min="2" max="2" width="41.85546875" customWidth="1"/>
    <col min="3" max="3" width="41.85546875" bestFit="1" customWidth="1"/>
    <col min="4" max="52" width="10.42578125" customWidth="1"/>
  </cols>
  <sheetData>
    <row r="2" spans="2:52" ht="23.25" x14ac:dyDescent="0.35">
      <c r="B2" s="19" t="s">
        <v>46</v>
      </c>
      <c r="C2" s="20"/>
      <c r="D2" s="20"/>
      <c r="E2" s="20"/>
      <c r="F2" s="20"/>
      <c r="G2" s="20"/>
      <c r="H2" s="20"/>
      <c r="I2" s="20"/>
    </row>
    <row r="3" spans="2:52" x14ac:dyDescent="0.25">
      <c r="J3" s="1"/>
      <c r="K3" s="1"/>
    </row>
    <row r="4" spans="2:52" x14ac:dyDescent="0.25">
      <c r="B4" s="22" t="s">
        <v>0</v>
      </c>
      <c r="C4" s="23"/>
      <c r="D4" s="21"/>
      <c r="E4" s="21"/>
      <c r="F4" s="21"/>
      <c r="G4" s="21"/>
      <c r="H4" s="21"/>
      <c r="I4" s="21"/>
      <c r="J4" s="21"/>
      <c r="K4" s="1"/>
      <c r="M4" s="37" t="s">
        <v>31</v>
      </c>
      <c r="N4" s="37"/>
      <c r="O4" s="37"/>
      <c r="P4" s="37"/>
      <c r="Q4" s="37"/>
      <c r="R4" s="37"/>
      <c r="S4" s="37"/>
      <c r="T4" s="37"/>
      <c r="U4" s="37"/>
      <c r="V4" s="37"/>
    </row>
    <row r="5" spans="2:52" x14ac:dyDescent="0.25">
      <c r="B5" s="22" t="s">
        <v>1</v>
      </c>
      <c r="C5" s="23"/>
      <c r="D5" s="24" t="s">
        <v>63</v>
      </c>
      <c r="E5" s="24"/>
      <c r="F5" s="24"/>
      <c r="G5" s="24"/>
      <c r="H5" s="24"/>
      <c r="I5" s="24"/>
      <c r="J5" s="24"/>
      <c r="K5" s="1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spans="2:52" x14ac:dyDescent="0.25">
      <c r="B6" s="22" t="s">
        <v>2</v>
      </c>
      <c r="C6" s="23"/>
      <c r="D6" s="21"/>
      <c r="E6" s="21"/>
      <c r="F6" s="21"/>
      <c r="G6" s="21"/>
      <c r="H6" s="21"/>
      <c r="I6" s="21"/>
      <c r="J6" s="21"/>
    </row>
    <row r="7" spans="2:52" ht="17.25" x14ac:dyDescent="0.25">
      <c r="H7" s="2"/>
    </row>
    <row r="8" spans="2:52" x14ac:dyDescent="0.25">
      <c r="B8" s="21" t="s">
        <v>3</v>
      </c>
      <c r="C8" s="21"/>
      <c r="D8" s="21"/>
      <c r="E8" s="21"/>
      <c r="F8" s="21">
        <v>155</v>
      </c>
      <c r="G8" s="21"/>
    </row>
    <row r="9" spans="2:52" x14ac:dyDescent="0.25">
      <c r="B9" s="21" t="s">
        <v>48</v>
      </c>
      <c r="C9" s="21"/>
      <c r="D9" s="21"/>
      <c r="E9" s="21"/>
      <c r="F9" s="21">
        <v>107</v>
      </c>
      <c r="G9" s="21"/>
      <c r="M9" s="25" t="s">
        <v>5</v>
      </c>
      <c r="N9" s="26"/>
      <c r="O9" s="26"/>
      <c r="P9" s="26"/>
      <c r="Q9" s="26"/>
      <c r="R9" s="26"/>
      <c r="S9" s="26"/>
      <c r="T9" s="26"/>
      <c r="U9" s="26"/>
      <c r="V9" s="27"/>
    </row>
    <row r="10" spans="2:52" ht="14.45" customHeight="1" x14ac:dyDescent="0.25">
      <c r="B10" s="21" t="s">
        <v>47</v>
      </c>
      <c r="C10" s="21"/>
      <c r="D10" s="21"/>
      <c r="E10" s="21"/>
      <c r="F10" s="21">
        <v>48</v>
      </c>
      <c r="G10" s="21"/>
      <c r="M10" s="28" t="s">
        <v>82</v>
      </c>
      <c r="N10" s="29"/>
      <c r="O10" s="29"/>
      <c r="P10" s="29"/>
      <c r="Q10" s="29"/>
      <c r="R10" s="29"/>
      <c r="S10" s="29"/>
      <c r="T10" s="29"/>
      <c r="U10" s="29"/>
      <c r="V10" s="30"/>
    </row>
    <row r="11" spans="2:52" x14ac:dyDescent="0.25">
      <c r="B11" s="21" t="s">
        <v>4</v>
      </c>
      <c r="C11" s="21"/>
      <c r="D11" s="21"/>
      <c r="E11" s="21"/>
      <c r="F11" s="38">
        <v>0.15</v>
      </c>
      <c r="G11" s="21"/>
      <c r="M11" s="31"/>
      <c r="N11" s="32"/>
      <c r="O11" s="32"/>
      <c r="P11" s="32"/>
      <c r="Q11" s="32"/>
      <c r="R11" s="32"/>
      <c r="S11" s="32"/>
      <c r="T11" s="32"/>
      <c r="U11" s="32"/>
      <c r="V11" s="33"/>
    </row>
    <row r="12" spans="2:52" x14ac:dyDescent="0.25">
      <c r="M12" s="34"/>
      <c r="N12" s="35"/>
      <c r="O12" s="35"/>
      <c r="P12" s="35"/>
      <c r="Q12" s="35"/>
      <c r="R12" s="35"/>
      <c r="S12" s="35"/>
      <c r="T12" s="35"/>
      <c r="U12" s="35"/>
      <c r="V12" s="36"/>
    </row>
    <row r="14" spans="2:52" ht="284.45" customHeight="1" x14ac:dyDescent="0.25">
      <c r="B14" s="3" t="s">
        <v>6</v>
      </c>
      <c r="C14" s="4" t="s">
        <v>7</v>
      </c>
      <c r="D14" s="5" t="s">
        <v>8</v>
      </c>
      <c r="E14" s="5" t="s">
        <v>9</v>
      </c>
      <c r="F14" s="5" t="s">
        <v>10</v>
      </c>
      <c r="G14" s="6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8" t="s">
        <v>34</v>
      </c>
      <c r="N14" s="10" t="s">
        <v>26</v>
      </c>
      <c r="O14" s="5" t="s">
        <v>17</v>
      </c>
      <c r="P14" s="8" t="s">
        <v>35</v>
      </c>
      <c r="Q14" s="10" t="s">
        <v>26</v>
      </c>
      <c r="R14" s="3" t="s">
        <v>18</v>
      </c>
      <c r="S14" s="9" t="s">
        <v>36</v>
      </c>
      <c r="T14" s="10" t="s">
        <v>26</v>
      </c>
      <c r="U14" s="3" t="s">
        <v>19</v>
      </c>
      <c r="V14" s="9" t="s">
        <v>37</v>
      </c>
      <c r="W14" s="10" t="s">
        <v>26</v>
      </c>
      <c r="X14" s="7" t="s">
        <v>33</v>
      </c>
      <c r="Y14" s="9" t="s">
        <v>38</v>
      </c>
      <c r="Z14" s="10" t="s">
        <v>26</v>
      </c>
      <c r="AA14" s="3" t="s">
        <v>20</v>
      </c>
      <c r="AB14" s="9" t="s">
        <v>39</v>
      </c>
      <c r="AC14" s="10" t="s">
        <v>26</v>
      </c>
      <c r="AD14" s="3" t="s">
        <v>21</v>
      </c>
      <c r="AE14" s="9" t="s">
        <v>40</v>
      </c>
      <c r="AF14" s="10" t="s">
        <v>26</v>
      </c>
      <c r="AG14" s="3" t="s">
        <v>22</v>
      </c>
      <c r="AH14" s="9" t="s">
        <v>41</v>
      </c>
      <c r="AI14" s="10" t="s">
        <v>26</v>
      </c>
      <c r="AJ14" s="3" t="s">
        <v>32</v>
      </c>
      <c r="AK14" s="9" t="s">
        <v>42</v>
      </c>
      <c r="AL14" s="10" t="s">
        <v>26</v>
      </c>
      <c r="AM14" s="3" t="s">
        <v>23</v>
      </c>
      <c r="AN14" s="9" t="s">
        <v>43</v>
      </c>
      <c r="AO14" s="10" t="s">
        <v>26</v>
      </c>
      <c r="AP14" s="3" t="s">
        <v>24</v>
      </c>
      <c r="AQ14" s="9" t="s">
        <v>44</v>
      </c>
      <c r="AR14" s="10" t="s">
        <v>26</v>
      </c>
      <c r="AS14" s="7" t="s">
        <v>25</v>
      </c>
      <c r="AT14" s="9" t="s">
        <v>45</v>
      </c>
      <c r="AU14" s="10" t="s">
        <v>26</v>
      </c>
      <c r="AV14" s="3" t="s">
        <v>27</v>
      </c>
      <c r="AW14" s="3" t="s">
        <v>28</v>
      </c>
      <c r="AX14" s="3" t="s">
        <v>29</v>
      </c>
      <c r="AY14" s="3" t="s">
        <v>49</v>
      </c>
      <c r="AZ14" s="7" t="s">
        <v>30</v>
      </c>
    </row>
    <row r="15" spans="2:52" x14ac:dyDescent="0.25">
      <c r="B15" s="14" t="s">
        <v>61</v>
      </c>
      <c r="C15" s="14" t="s">
        <v>62</v>
      </c>
      <c r="D15" s="14">
        <v>2</v>
      </c>
      <c r="E15" s="14">
        <v>4</v>
      </c>
      <c r="F15" s="14">
        <v>7</v>
      </c>
      <c r="G15" s="14">
        <v>0</v>
      </c>
      <c r="H15" s="14">
        <v>1</v>
      </c>
      <c r="I15" s="18">
        <v>1</v>
      </c>
      <c r="J15" s="14">
        <v>10.09</v>
      </c>
      <c r="K15" s="14">
        <v>9.0500000000000007</v>
      </c>
      <c r="L15" s="14">
        <v>122</v>
      </c>
      <c r="M15" s="12">
        <v>110</v>
      </c>
      <c r="N15" s="15">
        <f t="shared" ref="N15:N36" si="0">(L15-M15)/M15</f>
        <v>0.10909090909090909</v>
      </c>
      <c r="O15" s="14">
        <v>74</v>
      </c>
      <c r="P15" s="12" t="s">
        <v>51</v>
      </c>
      <c r="Q15" s="13" t="s">
        <v>51</v>
      </c>
      <c r="R15" s="14" t="s">
        <v>51</v>
      </c>
      <c r="S15" s="12" t="s">
        <v>51</v>
      </c>
      <c r="T15" s="13" t="s">
        <v>51</v>
      </c>
      <c r="U15" s="14" t="s">
        <v>51</v>
      </c>
      <c r="V15" s="12" t="s">
        <v>51</v>
      </c>
      <c r="W15" s="13" t="s">
        <v>51</v>
      </c>
      <c r="X15" s="14">
        <v>40</v>
      </c>
      <c r="Y15" s="12">
        <v>40</v>
      </c>
      <c r="Z15" s="15">
        <f t="shared" ref="Z15:Z36" si="1">(X15-Y15)/Y15</f>
        <v>0</v>
      </c>
      <c r="AA15" s="14">
        <v>13.1</v>
      </c>
      <c r="AB15" s="12">
        <v>13</v>
      </c>
      <c r="AC15" s="15">
        <f t="shared" ref="AC15:AC36" si="2">(AA15-AB15)/AB15</f>
        <v>7.692307692307665E-3</v>
      </c>
      <c r="AD15" s="14">
        <v>13</v>
      </c>
      <c r="AE15" s="12">
        <v>11.4</v>
      </c>
      <c r="AF15" s="15">
        <f t="shared" ref="AF15:AF24" si="3">(AD15-AE15)/AE15</f>
        <v>0.14035087719298242</v>
      </c>
      <c r="AG15" s="14">
        <v>11.7</v>
      </c>
      <c r="AH15" s="12">
        <v>11.4</v>
      </c>
      <c r="AI15" s="15">
        <f t="shared" ref="AI15:AI22" si="4">(AG15-AH15)/AH15</f>
        <v>2.6315789473684115E-2</v>
      </c>
      <c r="AJ15" s="14">
        <v>7.2</v>
      </c>
      <c r="AK15" s="12">
        <v>7.1</v>
      </c>
      <c r="AL15" s="17">
        <v>1.4E-2</v>
      </c>
      <c r="AM15" s="14">
        <f t="shared" ref="AM15:AM36" si="5">SUM(AA15,AD15,AG15,AJ15)</f>
        <v>45</v>
      </c>
      <c r="AN15" s="12">
        <v>43</v>
      </c>
      <c r="AO15" s="15">
        <f t="shared" ref="AO15:AO36" si="6">(AM15-AN15)/AN15</f>
        <v>4.6511627906976744E-2</v>
      </c>
      <c r="AP15" s="14">
        <v>6</v>
      </c>
      <c r="AQ15" s="12">
        <v>6</v>
      </c>
      <c r="AR15" s="15">
        <f t="shared" ref="AR15:AR36" si="7">(AP15-AQ15)/AQ15</f>
        <v>0</v>
      </c>
      <c r="AS15" s="14" t="s">
        <v>66</v>
      </c>
      <c r="AT15" s="12">
        <v>50</v>
      </c>
      <c r="AU15" s="13" t="s">
        <v>53</v>
      </c>
      <c r="AV15" s="14">
        <v>3.51</v>
      </c>
      <c r="AW15" s="14">
        <v>3.48</v>
      </c>
      <c r="AX15" s="14">
        <v>2.8</v>
      </c>
      <c r="AY15" s="14">
        <v>2.5550000000000002</v>
      </c>
      <c r="AZ15" s="14" t="s">
        <v>54</v>
      </c>
    </row>
    <row r="16" spans="2:52" x14ac:dyDescent="0.25">
      <c r="B16" s="14" t="s">
        <v>83</v>
      </c>
      <c r="C16" s="14" t="s">
        <v>62</v>
      </c>
      <c r="D16" s="14">
        <v>3</v>
      </c>
      <c r="E16" s="14">
        <v>4</v>
      </c>
      <c r="F16" s="14">
        <v>7</v>
      </c>
      <c r="G16" s="14">
        <v>0</v>
      </c>
      <c r="H16" s="14">
        <v>1</v>
      </c>
      <c r="I16" s="18">
        <v>1</v>
      </c>
      <c r="J16" s="14">
        <v>9.33</v>
      </c>
      <c r="K16" s="14">
        <v>5.7750000000000004</v>
      </c>
      <c r="L16" s="14">
        <v>150.4</v>
      </c>
      <c r="M16" s="12">
        <v>120</v>
      </c>
      <c r="N16" s="15">
        <f t="shared" ref="N16" si="8">(L16-M16)/M16</f>
        <v>0.25333333333333335</v>
      </c>
      <c r="O16" s="14">
        <v>51.4</v>
      </c>
      <c r="P16" s="12" t="s">
        <v>51</v>
      </c>
      <c r="Q16" s="13" t="s">
        <v>51</v>
      </c>
      <c r="R16" s="14" t="s">
        <v>51</v>
      </c>
      <c r="S16" s="12" t="s">
        <v>51</v>
      </c>
      <c r="T16" s="13" t="s">
        <v>51</v>
      </c>
      <c r="U16" s="14" t="s">
        <v>51</v>
      </c>
      <c r="V16" s="12" t="s">
        <v>51</v>
      </c>
      <c r="W16" s="13" t="s">
        <v>51</v>
      </c>
      <c r="X16" s="14">
        <v>57.2</v>
      </c>
      <c r="Y16" s="12">
        <v>40</v>
      </c>
      <c r="Z16" s="15">
        <f t="shared" ref="Z16" si="9">(X16-Y16)/Y16</f>
        <v>0.43000000000000005</v>
      </c>
      <c r="AA16" s="14">
        <v>13</v>
      </c>
      <c r="AB16" s="12">
        <v>13</v>
      </c>
      <c r="AC16" s="15">
        <f t="shared" ref="AC16" si="10">(AA16-AB16)/AB16</f>
        <v>0</v>
      </c>
      <c r="AD16" s="14">
        <v>13</v>
      </c>
      <c r="AE16" s="12">
        <v>11.4</v>
      </c>
      <c r="AF16" s="15">
        <f t="shared" ref="AF16" si="11">(AD16-AE16)/AE16</f>
        <v>0.14035087719298242</v>
      </c>
      <c r="AG16" s="14">
        <v>11.9</v>
      </c>
      <c r="AH16" s="12">
        <v>11.4</v>
      </c>
      <c r="AI16" s="15">
        <f t="shared" ref="AI16" si="12">(AG16-AH16)/AH16</f>
        <v>4.3859649122807015E-2</v>
      </c>
      <c r="AJ16" s="14">
        <v>7.1</v>
      </c>
      <c r="AK16" s="12">
        <v>7.1</v>
      </c>
      <c r="AL16" s="17">
        <v>0</v>
      </c>
      <c r="AM16" s="14">
        <f t="shared" ref="AM16" si="13">SUM(AA16,AD16,AG16,AJ16)</f>
        <v>45</v>
      </c>
      <c r="AN16" s="12">
        <v>43</v>
      </c>
      <c r="AO16" s="15">
        <f t="shared" ref="AO16" si="14">(AM16-AN16)/AN16</f>
        <v>4.6511627906976744E-2</v>
      </c>
      <c r="AP16" s="14">
        <v>6.6</v>
      </c>
      <c r="AQ16" s="12">
        <v>6</v>
      </c>
      <c r="AR16" s="15">
        <f t="shared" ref="AR16" si="15">(AP16-AQ16)/AQ16</f>
        <v>9.9999999999999936E-2</v>
      </c>
      <c r="AS16" s="14" t="s">
        <v>66</v>
      </c>
      <c r="AT16" s="12">
        <v>50</v>
      </c>
      <c r="AU16" s="13" t="s">
        <v>53</v>
      </c>
      <c r="AV16" s="14">
        <v>3.125</v>
      </c>
      <c r="AW16" s="14">
        <v>3.125</v>
      </c>
      <c r="AX16" s="14">
        <v>2.85</v>
      </c>
      <c r="AY16" s="14">
        <v>2.1</v>
      </c>
      <c r="AZ16" s="14" t="s">
        <v>54</v>
      </c>
    </row>
    <row r="17" spans="2:52" x14ac:dyDescent="0.25">
      <c r="B17" s="14" t="s">
        <v>85</v>
      </c>
      <c r="C17" s="14" t="s">
        <v>62</v>
      </c>
      <c r="D17" s="14">
        <v>2</v>
      </c>
      <c r="E17" s="14">
        <v>4</v>
      </c>
      <c r="F17" s="14">
        <v>7</v>
      </c>
      <c r="G17" s="14">
        <v>0</v>
      </c>
      <c r="H17" s="14">
        <v>2</v>
      </c>
      <c r="I17" s="18">
        <v>2</v>
      </c>
      <c r="J17" s="14">
        <v>6.1</v>
      </c>
      <c r="K17" s="14">
        <v>9.8000000000000007</v>
      </c>
      <c r="L17" s="14">
        <v>122.6</v>
      </c>
      <c r="M17" s="12">
        <v>110</v>
      </c>
      <c r="N17" s="15">
        <f t="shared" si="0"/>
        <v>0.11454545454545449</v>
      </c>
      <c r="O17" s="14">
        <v>61.3</v>
      </c>
      <c r="P17" s="12" t="s">
        <v>51</v>
      </c>
      <c r="Q17" s="13" t="s">
        <v>51</v>
      </c>
      <c r="R17" s="14" t="s">
        <v>51</v>
      </c>
      <c r="S17" s="12" t="s">
        <v>51</v>
      </c>
      <c r="T17" s="13" t="s">
        <v>51</v>
      </c>
      <c r="U17" s="14" t="s">
        <v>51</v>
      </c>
      <c r="V17" s="12" t="s">
        <v>51</v>
      </c>
      <c r="W17" s="13" t="s">
        <v>51</v>
      </c>
      <c r="X17" s="14">
        <v>41.5</v>
      </c>
      <c r="Y17" s="12">
        <v>40</v>
      </c>
      <c r="Z17" s="15">
        <f t="shared" si="1"/>
        <v>3.7499999999999999E-2</v>
      </c>
      <c r="AA17" s="14">
        <v>13.4</v>
      </c>
      <c r="AB17" s="12">
        <v>13</v>
      </c>
      <c r="AC17" s="15">
        <f t="shared" si="2"/>
        <v>3.0769230769230795E-2</v>
      </c>
      <c r="AD17" s="14">
        <v>11.6</v>
      </c>
      <c r="AE17" s="12">
        <v>11.4</v>
      </c>
      <c r="AF17" s="15">
        <f t="shared" si="3"/>
        <v>1.7543859649122744E-2</v>
      </c>
      <c r="AG17" s="14">
        <v>11.5</v>
      </c>
      <c r="AH17" s="12">
        <v>11.4</v>
      </c>
      <c r="AI17" s="15">
        <f>AL17</f>
        <v>0</v>
      </c>
      <c r="AJ17" s="14">
        <v>7.6</v>
      </c>
      <c r="AK17" s="12">
        <v>7.1</v>
      </c>
      <c r="AL17" s="17">
        <v>0</v>
      </c>
      <c r="AM17" s="14">
        <f>13.4+11.6+11.5+7.6</f>
        <v>44.1</v>
      </c>
      <c r="AN17" s="12">
        <v>43</v>
      </c>
      <c r="AO17" s="15">
        <f t="shared" si="6"/>
        <v>2.5581395348837244E-2</v>
      </c>
      <c r="AP17" s="14">
        <v>6.6</v>
      </c>
      <c r="AQ17" s="12">
        <v>6</v>
      </c>
      <c r="AR17" s="15">
        <f t="shared" si="7"/>
        <v>9.9999999999999936E-2</v>
      </c>
      <c r="AS17" s="14" t="s">
        <v>66</v>
      </c>
      <c r="AT17" s="12">
        <v>50</v>
      </c>
      <c r="AU17" s="13" t="s">
        <v>53</v>
      </c>
      <c r="AV17" s="14">
        <v>3.16</v>
      </c>
      <c r="AW17" s="14">
        <v>2.8</v>
      </c>
      <c r="AX17" s="14">
        <v>3.2</v>
      </c>
      <c r="AY17" s="14">
        <v>2.1</v>
      </c>
      <c r="AZ17" s="14" t="s">
        <v>54</v>
      </c>
    </row>
    <row r="18" spans="2:52" x14ac:dyDescent="0.25">
      <c r="B18" s="14" t="s">
        <v>59</v>
      </c>
      <c r="C18" s="14" t="s">
        <v>60</v>
      </c>
      <c r="D18" s="14">
        <v>2</v>
      </c>
      <c r="E18" s="14">
        <v>3</v>
      </c>
      <c r="F18" s="14">
        <v>5</v>
      </c>
      <c r="G18" s="14">
        <v>0</v>
      </c>
      <c r="H18" s="14">
        <v>19</v>
      </c>
      <c r="I18" s="18">
        <v>19</v>
      </c>
      <c r="J18" s="14">
        <v>5.7</v>
      </c>
      <c r="K18" s="14">
        <v>9.0500000000000007</v>
      </c>
      <c r="L18" s="14">
        <v>101</v>
      </c>
      <c r="M18" s="12">
        <v>92</v>
      </c>
      <c r="N18" s="15">
        <f t="shared" si="0"/>
        <v>9.7826086956521743E-2</v>
      </c>
      <c r="O18" s="14">
        <v>50.5</v>
      </c>
      <c r="P18" s="12" t="s">
        <v>51</v>
      </c>
      <c r="Q18" s="13" t="s">
        <v>51</v>
      </c>
      <c r="R18" s="14" t="s">
        <v>51</v>
      </c>
      <c r="S18" s="12" t="s">
        <v>51</v>
      </c>
      <c r="T18" s="13" t="s">
        <v>51</v>
      </c>
      <c r="U18" s="14" t="s">
        <v>51</v>
      </c>
      <c r="V18" s="12" t="s">
        <v>51</v>
      </c>
      <c r="W18" s="13" t="s">
        <v>51</v>
      </c>
      <c r="X18" s="14">
        <v>34</v>
      </c>
      <c r="Y18" s="12">
        <v>34</v>
      </c>
      <c r="Z18" s="15">
        <f t="shared" si="1"/>
        <v>0</v>
      </c>
      <c r="AA18" s="14">
        <v>13.1</v>
      </c>
      <c r="AB18" s="12">
        <v>13</v>
      </c>
      <c r="AC18" s="15">
        <f t="shared" si="2"/>
        <v>7.692307692307665E-3</v>
      </c>
      <c r="AD18" s="14">
        <v>11.7</v>
      </c>
      <c r="AE18" s="12">
        <v>11.4</v>
      </c>
      <c r="AF18" s="15">
        <f t="shared" si="3"/>
        <v>2.6315789473684115E-2</v>
      </c>
      <c r="AG18" s="14">
        <v>7.2</v>
      </c>
      <c r="AH18" s="12">
        <v>7.1</v>
      </c>
      <c r="AI18" s="15">
        <f t="shared" si="4"/>
        <v>1.4084507042253596E-2</v>
      </c>
      <c r="AJ18" s="14" t="s">
        <v>51</v>
      </c>
      <c r="AK18" s="12" t="s">
        <v>51</v>
      </c>
      <c r="AL18" s="13" t="s">
        <v>51</v>
      </c>
      <c r="AM18" s="14">
        <f t="shared" si="5"/>
        <v>31.999999999999996</v>
      </c>
      <c r="AN18" s="12">
        <v>32</v>
      </c>
      <c r="AO18" s="15">
        <f t="shared" si="6"/>
        <v>-1.1102230246251565E-16</v>
      </c>
      <c r="AP18" s="14">
        <v>6.8</v>
      </c>
      <c r="AQ18" s="12">
        <v>5</v>
      </c>
      <c r="AR18" s="15">
        <f t="shared" si="7"/>
        <v>0.36</v>
      </c>
      <c r="AS18" s="14" t="s">
        <v>52</v>
      </c>
      <c r="AT18" s="12">
        <v>40</v>
      </c>
      <c r="AU18" s="13" t="s">
        <v>53</v>
      </c>
      <c r="AV18" s="14">
        <v>3.48</v>
      </c>
      <c r="AW18" s="14">
        <v>2.8</v>
      </c>
      <c r="AX18" s="14">
        <v>2.5550000000000002</v>
      </c>
      <c r="AY18" s="14" t="s">
        <v>51</v>
      </c>
      <c r="AZ18" s="14" t="s">
        <v>54</v>
      </c>
    </row>
    <row r="19" spans="2:52" x14ac:dyDescent="0.25">
      <c r="B19" s="14" t="s">
        <v>57</v>
      </c>
      <c r="C19" s="14" t="s">
        <v>60</v>
      </c>
      <c r="D19" s="14">
        <v>2</v>
      </c>
      <c r="E19" s="14">
        <v>3</v>
      </c>
      <c r="F19" s="14">
        <v>5</v>
      </c>
      <c r="G19" s="14">
        <v>0</v>
      </c>
      <c r="H19" s="14">
        <v>3</v>
      </c>
      <c r="I19" s="18">
        <v>3</v>
      </c>
      <c r="J19" s="14">
        <v>9.6</v>
      </c>
      <c r="K19" s="14">
        <v>5.1749999999999998</v>
      </c>
      <c r="L19" s="14">
        <v>101</v>
      </c>
      <c r="M19" s="12">
        <v>92</v>
      </c>
      <c r="N19" s="15">
        <f t="shared" si="0"/>
        <v>9.7826086956521743E-2</v>
      </c>
      <c r="O19" s="14">
        <v>51.4</v>
      </c>
      <c r="P19" s="12" t="s">
        <v>51</v>
      </c>
      <c r="Q19" s="13" t="s">
        <v>51</v>
      </c>
      <c r="R19" s="14" t="s">
        <v>51</v>
      </c>
      <c r="S19" s="12" t="s">
        <v>51</v>
      </c>
      <c r="T19" s="13" t="s">
        <v>51</v>
      </c>
      <c r="U19" s="14" t="s">
        <v>51</v>
      </c>
      <c r="V19" s="12" t="s">
        <v>51</v>
      </c>
      <c r="W19" s="13" t="s">
        <v>51</v>
      </c>
      <c r="X19" s="14">
        <v>37.6</v>
      </c>
      <c r="Y19" s="12">
        <v>34</v>
      </c>
      <c r="Z19" s="17">
        <f t="shared" si="1"/>
        <v>0.10588235294117651</v>
      </c>
      <c r="AA19" s="14">
        <v>13</v>
      </c>
      <c r="AB19" s="12">
        <v>13</v>
      </c>
      <c r="AC19" s="17">
        <f t="shared" si="2"/>
        <v>0</v>
      </c>
      <c r="AD19" s="14">
        <v>11.9</v>
      </c>
      <c r="AE19" s="12">
        <v>11.4</v>
      </c>
      <c r="AF19" s="17">
        <f t="shared" si="3"/>
        <v>4.3859649122807015E-2</v>
      </c>
      <c r="AG19" s="14">
        <v>7.1</v>
      </c>
      <c r="AH19" s="12">
        <v>7.1</v>
      </c>
      <c r="AI19" s="17">
        <f t="shared" si="4"/>
        <v>0</v>
      </c>
      <c r="AJ19" s="14" t="s">
        <v>51</v>
      </c>
      <c r="AK19" s="12" t="s">
        <v>51</v>
      </c>
      <c r="AL19" s="13" t="s">
        <v>51</v>
      </c>
      <c r="AM19" s="14">
        <f t="shared" si="5"/>
        <v>32</v>
      </c>
      <c r="AN19" s="12">
        <v>32</v>
      </c>
      <c r="AO19" s="17">
        <f t="shared" si="6"/>
        <v>0</v>
      </c>
      <c r="AP19" s="14">
        <v>5.3</v>
      </c>
      <c r="AQ19" s="12">
        <v>5</v>
      </c>
      <c r="AR19" s="17">
        <f t="shared" si="7"/>
        <v>5.9999999999999963E-2</v>
      </c>
      <c r="AS19" s="14" t="s">
        <v>52</v>
      </c>
      <c r="AT19" s="12">
        <v>40</v>
      </c>
      <c r="AU19" s="13" t="s">
        <v>53</v>
      </c>
      <c r="AV19" s="14">
        <v>3.125</v>
      </c>
      <c r="AW19" s="14">
        <v>2.85</v>
      </c>
      <c r="AX19" s="14">
        <v>2.1</v>
      </c>
      <c r="AY19" s="14" t="s">
        <v>51</v>
      </c>
      <c r="AZ19" s="14" t="s">
        <v>54</v>
      </c>
    </row>
    <row r="20" spans="2:52" x14ac:dyDescent="0.25">
      <c r="B20" s="14" t="s">
        <v>65</v>
      </c>
      <c r="C20" s="14" t="s">
        <v>60</v>
      </c>
      <c r="D20" s="14">
        <v>2</v>
      </c>
      <c r="E20" s="14">
        <v>3</v>
      </c>
      <c r="F20" s="14">
        <v>5</v>
      </c>
      <c r="G20" s="14">
        <v>0</v>
      </c>
      <c r="H20" s="14">
        <v>2</v>
      </c>
      <c r="I20" s="18">
        <v>2</v>
      </c>
      <c r="J20" s="14">
        <v>9.5399999999999991</v>
      </c>
      <c r="K20" s="14">
        <v>5.1749999999999998</v>
      </c>
      <c r="L20" s="14">
        <v>101</v>
      </c>
      <c r="M20" s="12">
        <v>92</v>
      </c>
      <c r="N20" s="15">
        <f t="shared" si="0"/>
        <v>9.7826086956521743E-2</v>
      </c>
      <c r="O20" s="14">
        <v>51.7</v>
      </c>
      <c r="P20" s="12" t="s">
        <v>51</v>
      </c>
      <c r="Q20" s="13" t="s">
        <v>51</v>
      </c>
      <c r="R20" s="14" t="s">
        <v>51</v>
      </c>
      <c r="S20" s="12" t="s">
        <v>51</v>
      </c>
      <c r="T20" s="13" t="s">
        <v>51</v>
      </c>
      <c r="U20" s="14" t="s">
        <v>51</v>
      </c>
      <c r="V20" s="12" t="s">
        <v>51</v>
      </c>
      <c r="W20" s="13" t="s">
        <v>51</v>
      </c>
      <c r="X20" s="14">
        <v>35.5</v>
      </c>
      <c r="Y20" s="12">
        <v>34</v>
      </c>
      <c r="Z20" s="15">
        <f t="shared" si="1"/>
        <v>4.4117647058823532E-2</v>
      </c>
      <c r="AA20" s="14">
        <v>14.9</v>
      </c>
      <c r="AB20" s="12">
        <v>13</v>
      </c>
      <c r="AC20" s="15">
        <f t="shared" si="2"/>
        <v>0.14615384615384619</v>
      </c>
      <c r="AD20" s="14">
        <v>11.4</v>
      </c>
      <c r="AE20" s="12">
        <v>11.4</v>
      </c>
      <c r="AF20" s="15">
        <f t="shared" si="3"/>
        <v>0</v>
      </c>
      <c r="AG20" s="14">
        <v>7.1</v>
      </c>
      <c r="AH20" s="12">
        <v>7.1</v>
      </c>
      <c r="AI20" s="15">
        <f t="shared" si="4"/>
        <v>0</v>
      </c>
      <c r="AJ20" s="14" t="s">
        <v>51</v>
      </c>
      <c r="AK20" s="12" t="s">
        <v>51</v>
      </c>
      <c r="AL20" s="13" t="s">
        <v>51</v>
      </c>
      <c r="AM20" s="14">
        <f t="shared" si="5"/>
        <v>33.4</v>
      </c>
      <c r="AN20" s="12">
        <v>32</v>
      </c>
      <c r="AO20" s="15">
        <f t="shared" si="6"/>
        <v>4.3749999999999956E-2</v>
      </c>
      <c r="AP20" s="14">
        <v>5</v>
      </c>
      <c r="AQ20" s="12">
        <v>5</v>
      </c>
      <c r="AR20" s="15">
        <f t="shared" si="7"/>
        <v>0</v>
      </c>
      <c r="AS20" s="14" t="s">
        <v>52</v>
      </c>
      <c r="AT20" s="12">
        <v>40</v>
      </c>
      <c r="AU20" s="13" t="s">
        <v>53</v>
      </c>
      <c r="AV20" s="14">
        <v>3.5</v>
      </c>
      <c r="AW20" s="14">
        <v>3.1749999999999998</v>
      </c>
      <c r="AX20" s="14">
        <v>2.2400000000000002</v>
      </c>
      <c r="AY20" s="14" t="s">
        <v>51</v>
      </c>
      <c r="AZ20" s="14" t="s">
        <v>54</v>
      </c>
    </row>
    <row r="21" spans="2:52" x14ac:dyDescent="0.25">
      <c r="B21" s="11" t="s">
        <v>50</v>
      </c>
      <c r="C21" s="11" t="s">
        <v>96</v>
      </c>
      <c r="D21" s="14">
        <v>2</v>
      </c>
      <c r="E21" s="14">
        <v>3</v>
      </c>
      <c r="F21" s="14">
        <v>5</v>
      </c>
      <c r="G21" s="14">
        <v>0</v>
      </c>
      <c r="H21" s="14">
        <v>4</v>
      </c>
      <c r="I21" s="18">
        <v>4</v>
      </c>
      <c r="J21" s="14">
        <v>9.5749999999999993</v>
      </c>
      <c r="K21" s="14">
        <v>5.1749999999999998</v>
      </c>
      <c r="L21" s="14">
        <v>101</v>
      </c>
      <c r="M21" s="12">
        <v>92</v>
      </c>
      <c r="N21" s="15">
        <f t="shared" si="0"/>
        <v>9.7826086956521743E-2</v>
      </c>
      <c r="O21" s="14">
        <v>51.4</v>
      </c>
      <c r="P21" s="12" t="s">
        <v>51</v>
      </c>
      <c r="Q21" s="13" t="s">
        <v>51</v>
      </c>
      <c r="R21" s="14" t="s">
        <v>51</v>
      </c>
      <c r="S21" s="12" t="s">
        <v>51</v>
      </c>
      <c r="T21" s="13" t="s">
        <v>51</v>
      </c>
      <c r="U21" s="14" t="s">
        <v>51</v>
      </c>
      <c r="V21" s="12" t="s">
        <v>51</v>
      </c>
      <c r="W21" s="13" t="s">
        <v>51</v>
      </c>
      <c r="X21" s="14">
        <v>36.9</v>
      </c>
      <c r="Y21" s="12">
        <v>34</v>
      </c>
      <c r="Z21" s="15">
        <f t="shared" si="1"/>
        <v>8.5294117647058784E-2</v>
      </c>
      <c r="AA21" s="14">
        <v>13</v>
      </c>
      <c r="AB21" s="12">
        <v>13</v>
      </c>
      <c r="AC21" s="15">
        <f t="shared" si="2"/>
        <v>0</v>
      </c>
      <c r="AD21" s="14">
        <v>12.9</v>
      </c>
      <c r="AE21" s="12">
        <v>11.4</v>
      </c>
      <c r="AF21" s="15">
        <f t="shared" si="3"/>
        <v>0.13157894736842105</v>
      </c>
      <c r="AG21" s="14">
        <v>7.1</v>
      </c>
      <c r="AH21" s="16">
        <v>7.1</v>
      </c>
      <c r="AI21" s="15">
        <f t="shared" si="4"/>
        <v>0</v>
      </c>
      <c r="AJ21" s="14" t="s">
        <v>51</v>
      </c>
      <c r="AK21" s="12" t="s">
        <v>51</v>
      </c>
      <c r="AL21" s="13" t="s">
        <v>51</v>
      </c>
      <c r="AM21" s="14">
        <f t="shared" si="5"/>
        <v>33</v>
      </c>
      <c r="AN21" s="12">
        <v>32</v>
      </c>
      <c r="AO21" s="15">
        <f t="shared" si="6"/>
        <v>3.125E-2</v>
      </c>
      <c r="AP21" s="14">
        <v>5.3</v>
      </c>
      <c r="AQ21" s="12">
        <v>5</v>
      </c>
      <c r="AR21" s="15">
        <f t="shared" si="7"/>
        <v>5.9999999999999963E-2</v>
      </c>
      <c r="AS21" s="14" t="s">
        <v>52</v>
      </c>
      <c r="AT21" s="12">
        <v>40</v>
      </c>
      <c r="AU21" s="13" t="s">
        <v>53</v>
      </c>
      <c r="AV21" s="14">
        <v>3.125</v>
      </c>
      <c r="AW21" s="14">
        <v>2.85</v>
      </c>
      <c r="AX21" s="14">
        <v>2.1</v>
      </c>
      <c r="AY21" s="14" t="s">
        <v>51</v>
      </c>
      <c r="AZ21" s="14" t="s">
        <v>54</v>
      </c>
    </row>
    <row r="22" spans="2:52" x14ac:dyDescent="0.25">
      <c r="B22" s="14" t="s">
        <v>55</v>
      </c>
      <c r="C22" s="14" t="s">
        <v>58</v>
      </c>
      <c r="D22" s="14">
        <v>2</v>
      </c>
      <c r="E22" s="14">
        <v>3</v>
      </c>
      <c r="F22" s="14">
        <v>5</v>
      </c>
      <c r="G22" s="14">
        <v>0</v>
      </c>
      <c r="H22" s="14">
        <v>36</v>
      </c>
      <c r="I22" s="18">
        <v>36</v>
      </c>
      <c r="J22" s="14">
        <v>5.7</v>
      </c>
      <c r="K22" s="14">
        <v>8.5749999999999993</v>
      </c>
      <c r="L22" s="14">
        <v>101</v>
      </c>
      <c r="M22" s="12">
        <v>92</v>
      </c>
      <c r="N22" s="15">
        <f t="shared" si="0"/>
        <v>9.7826086956521743E-2</v>
      </c>
      <c r="O22" s="14">
        <v>50.5</v>
      </c>
      <c r="P22" s="12" t="s">
        <v>51</v>
      </c>
      <c r="Q22" s="13" t="s">
        <v>51</v>
      </c>
      <c r="R22" s="14" t="s">
        <v>51</v>
      </c>
      <c r="S22" s="12" t="s">
        <v>51</v>
      </c>
      <c r="T22" s="13" t="s">
        <v>51</v>
      </c>
      <c r="U22" s="14" t="s">
        <v>51</v>
      </c>
      <c r="V22" s="12" t="s">
        <v>51</v>
      </c>
      <c r="W22" s="13" t="s">
        <v>51</v>
      </c>
      <c r="X22" s="14">
        <v>34</v>
      </c>
      <c r="Y22" s="12">
        <v>34</v>
      </c>
      <c r="Z22" s="15">
        <f t="shared" si="1"/>
        <v>0</v>
      </c>
      <c r="AA22" s="14">
        <v>14.5</v>
      </c>
      <c r="AB22" s="12">
        <v>13</v>
      </c>
      <c r="AC22" s="15">
        <f t="shared" si="2"/>
        <v>0.11538461538461539</v>
      </c>
      <c r="AD22" s="14">
        <v>11.8</v>
      </c>
      <c r="AE22" s="12">
        <v>11.4</v>
      </c>
      <c r="AF22" s="15">
        <f t="shared" si="3"/>
        <v>3.5087719298245647E-2</v>
      </c>
      <c r="AG22" s="14">
        <v>7.2</v>
      </c>
      <c r="AH22" s="12">
        <v>7.1</v>
      </c>
      <c r="AI22" s="15">
        <f t="shared" si="4"/>
        <v>1.4084507042253596E-2</v>
      </c>
      <c r="AJ22" s="14" t="s">
        <v>51</v>
      </c>
      <c r="AK22" s="12" t="s">
        <v>51</v>
      </c>
      <c r="AL22" s="13" t="s">
        <v>51</v>
      </c>
      <c r="AM22" s="14">
        <f t="shared" si="5"/>
        <v>33.5</v>
      </c>
      <c r="AN22" s="12">
        <v>32</v>
      </c>
      <c r="AO22" s="15">
        <f t="shared" si="6"/>
        <v>4.6875E-2</v>
      </c>
      <c r="AP22" s="14">
        <v>6.9</v>
      </c>
      <c r="AQ22" s="12">
        <v>5</v>
      </c>
      <c r="AR22" s="15">
        <f t="shared" si="7"/>
        <v>0.38000000000000006</v>
      </c>
      <c r="AS22" s="14" t="s">
        <v>52</v>
      </c>
      <c r="AT22" s="12">
        <v>40</v>
      </c>
      <c r="AU22" s="13" t="s">
        <v>53</v>
      </c>
      <c r="AV22" s="14">
        <v>3.48</v>
      </c>
      <c r="AW22" s="14">
        <v>2.8</v>
      </c>
      <c r="AX22" s="14">
        <v>2.5550000000000002</v>
      </c>
      <c r="AY22" s="14" t="s">
        <v>51</v>
      </c>
      <c r="AZ22" s="14" t="s">
        <v>54</v>
      </c>
    </row>
    <row r="23" spans="2:52" x14ac:dyDescent="0.25">
      <c r="B23" s="14" t="s">
        <v>64</v>
      </c>
      <c r="C23" s="14" t="s">
        <v>56</v>
      </c>
      <c r="D23" s="14">
        <v>2</v>
      </c>
      <c r="E23" s="14">
        <v>2</v>
      </c>
      <c r="F23" s="14">
        <v>4</v>
      </c>
      <c r="G23" s="14">
        <v>39</v>
      </c>
      <c r="H23" s="14">
        <v>0</v>
      </c>
      <c r="I23" s="18">
        <v>39</v>
      </c>
      <c r="J23" s="14">
        <v>4.9000000000000004</v>
      </c>
      <c r="K23" s="14">
        <v>8.5850000000000009</v>
      </c>
      <c r="L23" s="14">
        <v>84.1</v>
      </c>
      <c r="M23" s="12">
        <v>80</v>
      </c>
      <c r="N23" s="17">
        <f t="shared" si="0"/>
        <v>5.1249999999999928E-2</v>
      </c>
      <c r="O23" s="14">
        <v>42.05</v>
      </c>
      <c r="P23" s="12" t="s">
        <v>51</v>
      </c>
      <c r="Q23" s="13" t="s">
        <v>51</v>
      </c>
      <c r="R23" s="14" t="s">
        <v>51</v>
      </c>
      <c r="S23" s="12" t="s">
        <v>51</v>
      </c>
      <c r="T23" s="13" t="s">
        <v>51</v>
      </c>
      <c r="U23" s="14" t="s">
        <v>51</v>
      </c>
      <c r="V23" s="12" t="s">
        <v>51</v>
      </c>
      <c r="W23" s="13" t="s">
        <v>51</v>
      </c>
      <c r="X23" s="14">
        <v>32</v>
      </c>
      <c r="Y23" s="12">
        <v>30</v>
      </c>
      <c r="Z23" s="17">
        <f t="shared" si="1"/>
        <v>6.6666666666666666E-2</v>
      </c>
      <c r="AA23" s="14">
        <v>13.3</v>
      </c>
      <c r="AB23" s="12">
        <v>13</v>
      </c>
      <c r="AC23" s="17">
        <f t="shared" si="2"/>
        <v>2.307692307692313E-2</v>
      </c>
      <c r="AD23" s="14">
        <v>11.7</v>
      </c>
      <c r="AE23" s="12">
        <v>11.4</v>
      </c>
      <c r="AF23" s="17">
        <f t="shared" si="3"/>
        <v>2.6315789473684115E-2</v>
      </c>
      <c r="AG23" s="14" t="s">
        <v>51</v>
      </c>
      <c r="AH23" s="12" t="s">
        <v>51</v>
      </c>
      <c r="AI23" s="15" t="s">
        <v>51</v>
      </c>
      <c r="AJ23" s="14" t="s">
        <v>51</v>
      </c>
      <c r="AK23" s="12" t="s">
        <v>51</v>
      </c>
      <c r="AL23" s="13" t="s">
        <v>51</v>
      </c>
      <c r="AM23" s="14">
        <f t="shared" si="5"/>
        <v>25</v>
      </c>
      <c r="AN23" s="12">
        <v>25</v>
      </c>
      <c r="AO23" s="17">
        <f t="shared" si="6"/>
        <v>0</v>
      </c>
      <c r="AP23" s="14">
        <v>4.0999999999999996</v>
      </c>
      <c r="AQ23" s="12">
        <v>4</v>
      </c>
      <c r="AR23" s="17">
        <f t="shared" si="7"/>
        <v>2.4999999999999911E-2</v>
      </c>
      <c r="AS23" s="14" t="s">
        <v>67</v>
      </c>
      <c r="AT23" s="12">
        <v>30</v>
      </c>
      <c r="AU23" s="13" t="s">
        <v>53</v>
      </c>
      <c r="AV23" s="14">
        <v>2.8</v>
      </c>
      <c r="AW23" s="14">
        <v>2.9</v>
      </c>
      <c r="AX23" s="14" t="s">
        <v>51</v>
      </c>
      <c r="AY23" s="14" t="s">
        <v>51</v>
      </c>
      <c r="AZ23" s="14" t="s">
        <v>54</v>
      </c>
    </row>
    <row r="24" spans="2:52" x14ac:dyDescent="0.25">
      <c r="B24" s="14" t="s">
        <v>78</v>
      </c>
      <c r="C24" s="14" t="s">
        <v>73</v>
      </c>
      <c r="D24" s="14">
        <v>1</v>
      </c>
      <c r="E24" s="14">
        <v>2</v>
      </c>
      <c r="F24" s="14">
        <v>3</v>
      </c>
      <c r="G24" s="14">
        <v>0</v>
      </c>
      <c r="H24" s="14">
        <v>2</v>
      </c>
      <c r="I24" s="18">
        <v>2</v>
      </c>
      <c r="J24" s="14">
        <v>6.9</v>
      </c>
      <c r="K24" s="14">
        <v>9.56</v>
      </c>
      <c r="L24" s="14">
        <v>66</v>
      </c>
      <c r="M24" s="12">
        <v>63</v>
      </c>
      <c r="N24" s="15">
        <f t="shared" si="0"/>
        <v>4.7619047619047616E-2</v>
      </c>
      <c r="O24" s="14" t="s">
        <v>51</v>
      </c>
      <c r="P24" s="12" t="s">
        <v>51</v>
      </c>
      <c r="Q24" s="13" t="s">
        <v>51</v>
      </c>
      <c r="R24" s="14" t="s">
        <v>51</v>
      </c>
      <c r="S24" s="12" t="s">
        <v>51</v>
      </c>
      <c r="T24" s="13" t="s">
        <v>51</v>
      </c>
      <c r="U24" s="14" t="s">
        <v>51</v>
      </c>
      <c r="V24" s="12" t="s">
        <v>51</v>
      </c>
      <c r="W24" s="13" t="s">
        <v>51</v>
      </c>
      <c r="X24" s="14">
        <v>28.5</v>
      </c>
      <c r="Y24" s="12">
        <v>28</v>
      </c>
      <c r="Z24" s="15">
        <f t="shared" si="1"/>
        <v>1.7857142857142856E-2</v>
      </c>
      <c r="AA24" s="14">
        <v>13</v>
      </c>
      <c r="AB24" s="12">
        <v>13</v>
      </c>
      <c r="AC24" s="15">
        <f t="shared" si="2"/>
        <v>0</v>
      </c>
      <c r="AD24" s="14">
        <v>7.5</v>
      </c>
      <c r="AE24" s="12">
        <v>7.1</v>
      </c>
      <c r="AF24" s="15">
        <f t="shared" si="3"/>
        <v>5.6338028169014134E-2</v>
      </c>
      <c r="AG24" s="14" t="s">
        <v>51</v>
      </c>
      <c r="AH24" s="12" t="s">
        <v>51</v>
      </c>
      <c r="AI24" s="15" t="s">
        <v>51</v>
      </c>
      <c r="AJ24" s="14" t="s">
        <v>51</v>
      </c>
      <c r="AK24" s="12" t="s">
        <v>51</v>
      </c>
      <c r="AL24" s="13" t="s">
        <v>51</v>
      </c>
      <c r="AM24" s="14">
        <f t="shared" si="5"/>
        <v>20.5</v>
      </c>
      <c r="AN24" s="12">
        <v>20.100000000000001</v>
      </c>
      <c r="AO24" s="15">
        <f t="shared" si="6"/>
        <v>1.9900497512437738E-2</v>
      </c>
      <c r="AP24" s="14">
        <v>5</v>
      </c>
      <c r="AQ24" s="12">
        <v>5</v>
      </c>
      <c r="AR24" s="15">
        <f t="shared" si="7"/>
        <v>0</v>
      </c>
      <c r="AS24" s="14" t="s">
        <v>68</v>
      </c>
      <c r="AT24" s="12">
        <v>6</v>
      </c>
      <c r="AU24" s="13" t="s">
        <v>53</v>
      </c>
      <c r="AV24" s="14">
        <v>2.85</v>
      </c>
      <c r="AW24" s="14">
        <v>2.85</v>
      </c>
      <c r="AX24" s="14" t="s">
        <v>51</v>
      </c>
      <c r="AY24" s="14" t="s">
        <v>51</v>
      </c>
      <c r="AZ24" s="14" t="s">
        <v>54</v>
      </c>
    </row>
    <row r="25" spans="2:52" x14ac:dyDescent="0.25">
      <c r="B25" s="14" t="s">
        <v>79</v>
      </c>
      <c r="C25" s="14" t="s">
        <v>74</v>
      </c>
      <c r="D25" s="14">
        <v>1</v>
      </c>
      <c r="E25" s="14">
        <v>1</v>
      </c>
      <c r="F25" s="14">
        <v>2</v>
      </c>
      <c r="G25" s="14">
        <v>4</v>
      </c>
      <c r="H25" s="14">
        <v>2</v>
      </c>
      <c r="I25" s="18">
        <v>6</v>
      </c>
      <c r="J25" s="14">
        <v>6.3</v>
      </c>
      <c r="K25" s="14">
        <v>8.9600000000000009</v>
      </c>
      <c r="L25" s="14">
        <v>56.4</v>
      </c>
      <c r="M25" s="12">
        <v>45</v>
      </c>
      <c r="N25" s="15">
        <f t="shared" si="0"/>
        <v>0.2533333333333333</v>
      </c>
      <c r="O25" s="14" t="s">
        <v>51</v>
      </c>
      <c r="P25" s="12" t="s">
        <v>51</v>
      </c>
      <c r="Q25" s="13" t="s">
        <v>51</v>
      </c>
      <c r="R25" s="14" t="s">
        <v>51</v>
      </c>
      <c r="S25" s="12" t="s">
        <v>51</v>
      </c>
      <c r="T25" s="13" t="s">
        <v>51</v>
      </c>
      <c r="U25" s="14" t="s">
        <v>51</v>
      </c>
      <c r="V25" s="12" t="s">
        <v>51</v>
      </c>
      <c r="W25" s="13" t="s">
        <v>51</v>
      </c>
      <c r="X25" s="14">
        <v>25.3</v>
      </c>
      <c r="Y25" s="12">
        <v>23</v>
      </c>
      <c r="Z25" s="15">
        <f t="shared" si="1"/>
        <v>0.10000000000000003</v>
      </c>
      <c r="AA25" s="14">
        <v>12.5</v>
      </c>
      <c r="AB25" s="12">
        <v>11.4</v>
      </c>
      <c r="AC25" s="15">
        <f t="shared" si="2"/>
        <v>9.6491228070175405E-2</v>
      </c>
      <c r="AD25" s="14" t="s">
        <v>51</v>
      </c>
      <c r="AE25" s="12" t="s">
        <v>51</v>
      </c>
      <c r="AF25" s="15" t="s">
        <v>51</v>
      </c>
      <c r="AG25" s="14" t="s">
        <v>51</v>
      </c>
      <c r="AH25" s="12" t="s">
        <v>51</v>
      </c>
      <c r="AI25" s="15" t="s">
        <v>51</v>
      </c>
      <c r="AJ25" s="14" t="s">
        <v>51</v>
      </c>
      <c r="AK25" s="12" t="s">
        <v>51</v>
      </c>
      <c r="AL25" s="13" t="s">
        <v>51</v>
      </c>
      <c r="AM25" s="14">
        <f t="shared" si="5"/>
        <v>12.5</v>
      </c>
      <c r="AN25" s="12">
        <v>11.4</v>
      </c>
      <c r="AO25" s="15">
        <f t="shared" si="6"/>
        <v>9.6491228070175405E-2</v>
      </c>
      <c r="AP25" s="14">
        <v>5.4</v>
      </c>
      <c r="AQ25" s="12">
        <v>3</v>
      </c>
      <c r="AR25" s="15">
        <f t="shared" si="7"/>
        <v>0.80000000000000016</v>
      </c>
      <c r="AS25" s="14" t="s">
        <v>69</v>
      </c>
      <c r="AT25" s="12">
        <v>5</v>
      </c>
      <c r="AU25" s="13" t="s">
        <v>53</v>
      </c>
      <c r="AV25" s="14">
        <v>3.3</v>
      </c>
      <c r="AW25" s="14" t="s">
        <v>51</v>
      </c>
      <c r="AX25" s="14" t="s">
        <v>51</v>
      </c>
      <c r="AY25" s="14" t="s">
        <v>51</v>
      </c>
      <c r="AZ25" s="14" t="s">
        <v>54</v>
      </c>
    </row>
    <row r="26" spans="2:52" x14ac:dyDescent="0.25">
      <c r="B26" s="14" t="s">
        <v>80</v>
      </c>
      <c r="C26" s="14" t="s">
        <v>75</v>
      </c>
      <c r="D26" s="14">
        <v>2</v>
      </c>
      <c r="E26" s="14">
        <v>3</v>
      </c>
      <c r="F26" s="14">
        <v>5</v>
      </c>
      <c r="G26" s="14">
        <v>0</v>
      </c>
      <c r="H26" s="14">
        <v>2</v>
      </c>
      <c r="I26" s="18">
        <v>2</v>
      </c>
      <c r="J26" s="14">
        <v>6.9</v>
      </c>
      <c r="K26" s="14">
        <v>7.16</v>
      </c>
      <c r="L26" s="14">
        <v>99.3</v>
      </c>
      <c r="M26" s="12">
        <v>90</v>
      </c>
      <c r="N26" s="17">
        <f t="shared" si="0"/>
        <v>0.1033333333333333</v>
      </c>
      <c r="O26" s="14" t="s">
        <v>51</v>
      </c>
      <c r="P26" s="12" t="s">
        <v>51</v>
      </c>
      <c r="Q26" s="13" t="s">
        <v>51</v>
      </c>
      <c r="R26" s="14" t="s">
        <v>51</v>
      </c>
      <c r="S26" s="12" t="s">
        <v>51</v>
      </c>
      <c r="T26" s="13" t="s">
        <v>51</v>
      </c>
      <c r="U26" s="14" t="s">
        <v>51</v>
      </c>
      <c r="V26" s="12" t="s">
        <v>51</v>
      </c>
      <c r="W26" s="13" t="s">
        <v>51</v>
      </c>
      <c r="X26" s="14">
        <v>34.700000000000003</v>
      </c>
      <c r="Y26" s="12">
        <v>34</v>
      </c>
      <c r="Z26" s="17">
        <f t="shared" si="1"/>
        <v>2.058823529411773E-2</v>
      </c>
      <c r="AA26" s="14">
        <v>13.2</v>
      </c>
      <c r="AB26" s="12">
        <v>13</v>
      </c>
      <c r="AC26" s="17">
        <f t="shared" si="2"/>
        <v>1.538461538461533E-2</v>
      </c>
      <c r="AD26" s="14">
        <v>11.4</v>
      </c>
      <c r="AE26" s="12">
        <v>11.4</v>
      </c>
      <c r="AF26" s="17">
        <f t="shared" ref="AF26:AF32" si="16">(AD26-AE26)/AE26</f>
        <v>0</v>
      </c>
      <c r="AG26" s="14">
        <v>7.5</v>
      </c>
      <c r="AH26" s="12">
        <v>7.1</v>
      </c>
      <c r="AI26" s="17">
        <f>(AG26-AH26)/AH26</f>
        <v>5.6338028169014134E-2</v>
      </c>
      <c r="AJ26" s="14" t="s">
        <v>51</v>
      </c>
      <c r="AK26" s="12" t="s">
        <v>51</v>
      </c>
      <c r="AL26" s="13" t="s">
        <v>51</v>
      </c>
      <c r="AM26" s="14">
        <f t="shared" si="5"/>
        <v>32.1</v>
      </c>
      <c r="AN26" s="12">
        <v>31.5</v>
      </c>
      <c r="AO26" s="17">
        <f t="shared" si="6"/>
        <v>1.9047619047619094E-2</v>
      </c>
      <c r="AP26" s="14">
        <v>9.3000000000000007</v>
      </c>
      <c r="AQ26" s="12">
        <v>9</v>
      </c>
      <c r="AR26" s="17">
        <f t="shared" si="7"/>
        <v>3.3333333333333409E-2</v>
      </c>
      <c r="AS26" s="14" t="s">
        <v>70</v>
      </c>
      <c r="AT26" s="12">
        <v>9</v>
      </c>
      <c r="AU26" s="13" t="s">
        <v>53</v>
      </c>
      <c r="AV26" s="14">
        <v>3.06</v>
      </c>
      <c r="AW26" s="14">
        <v>2.9</v>
      </c>
      <c r="AX26" s="14">
        <v>2.86</v>
      </c>
      <c r="AY26" s="14" t="s">
        <v>51</v>
      </c>
      <c r="AZ26" s="14" t="s">
        <v>54</v>
      </c>
    </row>
    <row r="27" spans="2:52" x14ac:dyDescent="0.25">
      <c r="B27" s="14" t="s">
        <v>81</v>
      </c>
      <c r="C27" s="14" t="s">
        <v>76</v>
      </c>
      <c r="D27" s="14">
        <v>2</v>
      </c>
      <c r="E27" s="14">
        <v>2</v>
      </c>
      <c r="F27" s="14">
        <v>4</v>
      </c>
      <c r="G27" s="14">
        <v>4</v>
      </c>
      <c r="H27" s="14">
        <v>2</v>
      </c>
      <c r="I27" s="18">
        <v>6</v>
      </c>
      <c r="J27" s="14">
        <v>6.3</v>
      </c>
      <c r="K27" s="14">
        <v>6.56</v>
      </c>
      <c r="L27" s="14">
        <v>83.2</v>
      </c>
      <c r="M27" s="12">
        <v>73</v>
      </c>
      <c r="N27" s="15">
        <f t="shared" si="0"/>
        <v>0.13972602739726031</v>
      </c>
      <c r="O27" s="14" t="s">
        <v>51</v>
      </c>
      <c r="P27" s="12" t="s">
        <v>51</v>
      </c>
      <c r="Q27" s="13" t="s">
        <v>51</v>
      </c>
      <c r="R27" s="14" t="s">
        <v>51</v>
      </c>
      <c r="S27" s="12" t="s">
        <v>51</v>
      </c>
      <c r="T27" s="13" t="s">
        <v>51</v>
      </c>
      <c r="U27" s="14" t="s">
        <v>51</v>
      </c>
      <c r="V27" s="12" t="s">
        <v>51</v>
      </c>
      <c r="W27" s="13" t="s">
        <v>51</v>
      </c>
      <c r="X27" s="14">
        <v>30.1</v>
      </c>
      <c r="Y27" s="12">
        <v>30</v>
      </c>
      <c r="Z27" s="15">
        <f t="shared" si="1"/>
        <v>3.3333333333333808E-3</v>
      </c>
      <c r="AA27" s="14">
        <v>13.6</v>
      </c>
      <c r="AB27" s="12">
        <v>13</v>
      </c>
      <c r="AC27" s="15">
        <f t="shared" si="2"/>
        <v>4.6153846153846129E-2</v>
      </c>
      <c r="AD27" s="14">
        <v>11.4</v>
      </c>
      <c r="AE27" s="12">
        <v>11.4</v>
      </c>
      <c r="AF27" s="15">
        <f t="shared" si="16"/>
        <v>0</v>
      </c>
      <c r="AG27" s="14" t="s">
        <v>51</v>
      </c>
      <c r="AH27" s="12" t="s">
        <v>51</v>
      </c>
      <c r="AI27" s="15" t="s">
        <v>51</v>
      </c>
      <c r="AJ27" s="14" t="s">
        <v>51</v>
      </c>
      <c r="AK27" s="12" t="s">
        <v>51</v>
      </c>
      <c r="AL27" s="13" t="s">
        <v>51</v>
      </c>
      <c r="AM27" s="14">
        <f t="shared" si="5"/>
        <v>25</v>
      </c>
      <c r="AN27" s="12">
        <v>24.4</v>
      </c>
      <c r="AO27" s="15">
        <f t="shared" si="6"/>
        <v>2.4590163934426288E-2</v>
      </c>
      <c r="AP27" s="14">
        <v>6.3</v>
      </c>
      <c r="AQ27" s="12">
        <v>6</v>
      </c>
      <c r="AR27" s="15">
        <f t="shared" si="7"/>
        <v>4.9999999999999968E-2</v>
      </c>
      <c r="AS27" s="14" t="s">
        <v>71</v>
      </c>
      <c r="AT27" s="12">
        <v>7</v>
      </c>
      <c r="AU27" s="13" t="s">
        <v>53</v>
      </c>
      <c r="AV27" s="14">
        <v>3.26</v>
      </c>
      <c r="AW27" s="14">
        <v>3.2</v>
      </c>
      <c r="AX27" s="14" t="s">
        <v>51</v>
      </c>
      <c r="AY27" s="14" t="s">
        <v>51</v>
      </c>
      <c r="AZ27" s="14" t="s">
        <v>54</v>
      </c>
    </row>
    <row r="28" spans="2:52" x14ac:dyDescent="0.25">
      <c r="B28" s="14" t="s">
        <v>86</v>
      </c>
      <c r="C28" s="14" t="s">
        <v>72</v>
      </c>
      <c r="D28" s="14">
        <v>1</v>
      </c>
      <c r="E28" s="14">
        <v>2</v>
      </c>
      <c r="F28" s="14">
        <v>4</v>
      </c>
      <c r="G28" s="14">
        <v>0</v>
      </c>
      <c r="H28" s="14">
        <v>4</v>
      </c>
      <c r="I28" s="18">
        <v>4</v>
      </c>
      <c r="J28" s="14">
        <v>6.4550000000000001</v>
      </c>
      <c r="K28" s="14">
        <v>11.48</v>
      </c>
      <c r="L28" s="14">
        <v>73.400000000000006</v>
      </c>
      <c r="M28" s="12">
        <v>73</v>
      </c>
      <c r="N28" s="15">
        <f t="shared" si="0"/>
        <v>5.4794520547945987E-3</v>
      </c>
      <c r="O28" s="14" t="s">
        <v>51</v>
      </c>
      <c r="P28" s="12" t="s">
        <v>51</v>
      </c>
      <c r="Q28" s="13" t="s">
        <v>51</v>
      </c>
      <c r="R28" s="14" t="s">
        <v>51</v>
      </c>
      <c r="S28" s="12" t="s">
        <v>51</v>
      </c>
      <c r="T28" s="13" t="s">
        <v>51</v>
      </c>
      <c r="U28" s="14" t="s">
        <v>51</v>
      </c>
      <c r="V28" s="12" t="s">
        <v>51</v>
      </c>
      <c r="W28" s="13" t="s">
        <v>51</v>
      </c>
      <c r="X28" s="14">
        <v>30.3</v>
      </c>
      <c r="Y28" s="12">
        <v>30</v>
      </c>
      <c r="Z28" s="15">
        <f t="shared" si="1"/>
        <v>1.0000000000000024E-2</v>
      </c>
      <c r="AA28" s="14">
        <v>13</v>
      </c>
      <c r="AB28" s="12">
        <v>13</v>
      </c>
      <c r="AC28" s="15">
        <f t="shared" si="2"/>
        <v>0</v>
      </c>
      <c r="AD28" s="14">
        <v>11.4</v>
      </c>
      <c r="AE28" s="12">
        <v>11.4</v>
      </c>
      <c r="AF28" s="15">
        <f t="shared" si="16"/>
        <v>0</v>
      </c>
      <c r="AG28" s="14" t="s">
        <v>51</v>
      </c>
      <c r="AH28" s="12" t="s">
        <v>51</v>
      </c>
      <c r="AI28" s="15" t="s">
        <v>51</v>
      </c>
      <c r="AJ28" s="14" t="s">
        <v>51</v>
      </c>
      <c r="AK28" s="12" t="s">
        <v>51</v>
      </c>
      <c r="AL28" s="13" t="s">
        <v>51</v>
      </c>
      <c r="AM28" s="14">
        <f t="shared" si="5"/>
        <v>24.4</v>
      </c>
      <c r="AN28" s="12">
        <v>24.4</v>
      </c>
      <c r="AO28" s="15">
        <f t="shared" si="6"/>
        <v>0</v>
      </c>
      <c r="AP28" s="14">
        <v>6.2</v>
      </c>
      <c r="AQ28" s="12">
        <v>6</v>
      </c>
      <c r="AR28" s="15">
        <f t="shared" si="7"/>
        <v>3.3333333333333361E-2</v>
      </c>
      <c r="AS28" s="14" t="s">
        <v>71</v>
      </c>
      <c r="AT28" s="12">
        <v>7</v>
      </c>
      <c r="AU28" s="13" t="s">
        <v>53</v>
      </c>
      <c r="AV28" s="14">
        <v>3.2549999999999999</v>
      </c>
      <c r="AW28" s="14">
        <v>3.2549999999999999</v>
      </c>
      <c r="AX28" s="14" t="s">
        <v>51</v>
      </c>
      <c r="AY28" s="14" t="s">
        <v>51</v>
      </c>
      <c r="AZ28" s="14" t="s">
        <v>54</v>
      </c>
    </row>
    <row r="29" spans="2:52" x14ac:dyDescent="0.25">
      <c r="B29" s="14" t="s">
        <v>95</v>
      </c>
      <c r="C29" s="14" t="s">
        <v>72</v>
      </c>
      <c r="D29" s="14">
        <v>1</v>
      </c>
      <c r="E29" s="14">
        <v>2</v>
      </c>
      <c r="F29" s="14">
        <v>4</v>
      </c>
      <c r="G29" s="14">
        <v>0</v>
      </c>
      <c r="H29" s="14">
        <v>3</v>
      </c>
      <c r="I29" s="18">
        <v>3</v>
      </c>
      <c r="J29" s="14">
        <v>6.2549999999999999</v>
      </c>
      <c r="K29" s="14">
        <v>13.63</v>
      </c>
      <c r="L29" s="14">
        <v>79.5</v>
      </c>
      <c r="M29" s="12">
        <v>73</v>
      </c>
      <c r="N29" s="15">
        <f t="shared" si="0"/>
        <v>8.9041095890410954E-2</v>
      </c>
      <c r="O29" s="14" t="s">
        <v>51</v>
      </c>
      <c r="P29" s="12" t="s">
        <v>51</v>
      </c>
      <c r="Q29" s="13" t="s">
        <v>51</v>
      </c>
      <c r="R29" s="14" t="s">
        <v>51</v>
      </c>
      <c r="S29" s="12" t="s">
        <v>51</v>
      </c>
      <c r="T29" s="13" t="s">
        <v>51</v>
      </c>
      <c r="U29" s="14" t="s">
        <v>51</v>
      </c>
      <c r="V29" s="12" t="s">
        <v>51</v>
      </c>
      <c r="W29" s="13" t="s">
        <v>51</v>
      </c>
      <c r="X29" s="14">
        <v>30.9</v>
      </c>
      <c r="Y29" s="12">
        <v>30</v>
      </c>
      <c r="Z29" s="15">
        <f t="shared" si="1"/>
        <v>2.9999999999999954E-2</v>
      </c>
      <c r="AA29" s="14">
        <v>13</v>
      </c>
      <c r="AB29" s="12">
        <v>13</v>
      </c>
      <c r="AC29" s="15">
        <f t="shared" si="2"/>
        <v>0</v>
      </c>
      <c r="AD29" s="14">
        <v>11.5</v>
      </c>
      <c r="AE29" s="12">
        <v>11.4</v>
      </c>
      <c r="AF29" s="15">
        <f t="shared" si="16"/>
        <v>8.7719298245613718E-3</v>
      </c>
      <c r="AG29" s="14" t="s">
        <v>51</v>
      </c>
      <c r="AH29" s="12" t="s">
        <v>51</v>
      </c>
      <c r="AI29" s="15" t="s">
        <v>51</v>
      </c>
      <c r="AJ29" s="14" t="s">
        <v>51</v>
      </c>
      <c r="AK29" s="12" t="s">
        <v>51</v>
      </c>
      <c r="AL29" s="13" t="s">
        <v>51</v>
      </c>
      <c r="AM29" s="14">
        <f t="shared" si="5"/>
        <v>24.5</v>
      </c>
      <c r="AN29" s="12">
        <v>24.4</v>
      </c>
      <c r="AO29" s="15">
        <f t="shared" si="6"/>
        <v>4.0983606557377632E-3</v>
      </c>
      <c r="AP29" s="14">
        <v>7.1</v>
      </c>
      <c r="AQ29" s="12">
        <v>6</v>
      </c>
      <c r="AR29" s="15">
        <f t="shared" si="7"/>
        <v>0.18333333333333326</v>
      </c>
      <c r="AS29" s="14" t="s">
        <v>71</v>
      </c>
      <c r="AT29" s="12">
        <v>7</v>
      </c>
      <c r="AU29" s="13" t="s">
        <v>53</v>
      </c>
      <c r="AV29" s="14">
        <v>3.2549999999999999</v>
      </c>
      <c r="AW29" s="14">
        <v>3.2549999999999999</v>
      </c>
      <c r="AX29" s="14" t="s">
        <v>51</v>
      </c>
      <c r="AY29" s="14" t="s">
        <v>51</v>
      </c>
      <c r="AZ29" s="14" t="s">
        <v>54</v>
      </c>
    </row>
    <row r="30" spans="2:52" x14ac:dyDescent="0.25">
      <c r="B30" s="14" t="s">
        <v>87</v>
      </c>
      <c r="C30" s="14" t="s">
        <v>72</v>
      </c>
      <c r="D30" s="14">
        <v>1</v>
      </c>
      <c r="E30" s="14">
        <v>2</v>
      </c>
      <c r="F30" s="14">
        <v>3</v>
      </c>
      <c r="G30" s="14">
        <v>0</v>
      </c>
      <c r="H30" s="14">
        <v>1</v>
      </c>
      <c r="I30" s="18">
        <v>1</v>
      </c>
      <c r="J30" s="14">
        <v>6.4950000000000001</v>
      </c>
      <c r="K30" s="14">
        <v>12.96</v>
      </c>
      <c r="L30" s="14">
        <v>75.7</v>
      </c>
      <c r="M30" s="12">
        <v>63</v>
      </c>
      <c r="N30" s="15">
        <f t="shared" si="0"/>
        <v>0.20158730158730162</v>
      </c>
      <c r="O30" s="14" t="s">
        <v>51</v>
      </c>
      <c r="P30" s="12" t="s">
        <v>51</v>
      </c>
      <c r="Q30" s="13" t="s">
        <v>51</v>
      </c>
      <c r="R30" s="14" t="s">
        <v>51</v>
      </c>
      <c r="S30" s="12" t="s">
        <v>51</v>
      </c>
      <c r="T30" s="13" t="s">
        <v>51</v>
      </c>
      <c r="U30" s="14" t="s">
        <v>51</v>
      </c>
      <c r="V30" s="12" t="s">
        <v>51</v>
      </c>
      <c r="W30" s="13" t="s">
        <v>51</v>
      </c>
      <c r="X30" s="14">
        <v>29.5</v>
      </c>
      <c r="Y30" s="12">
        <v>28</v>
      </c>
      <c r="Z30" s="15">
        <f t="shared" si="1"/>
        <v>5.3571428571428568E-2</v>
      </c>
      <c r="AA30" s="14">
        <v>13.2</v>
      </c>
      <c r="AB30" s="12">
        <v>13</v>
      </c>
      <c r="AC30" s="15">
        <f t="shared" si="2"/>
        <v>1.538461538461533E-2</v>
      </c>
      <c r="AD30" s="14">
        <v>7.7</v>
      </c>
      <c r="AE30" s="12">
        <v>7.1</v>
      </c>
      <c r="AF30" s="15">
        <f t="shared" si="16"/>
        <v>8.4507042253521208E-2</v>
      </c>
      <c r="AG30" s="14" t="s">
        <v>51</v>
      </c>
      <c r="AH30" s="12" t="s">
        <v>51</v>
      </c>
      <c r="AI30" s="15" t="s">
        <v>51</v>
      </c>
      <c r="AJ30" s="14" t="s">
        <v>51</v>
      </c>
      <c r="AK30" s="12" t="s">
        <v>51</v>
      </c>
      <c r="AL30" s="13" t="s">
        <v>51</v>
      </c>
      <c r="AM30" s="14">
        <f t="shared" si="5"/>
        <v>20.9</v>
      </c>
      <c r="AN30" s="12">
        <v>20.100000000000001</v>
      </c>
      <c r="AO30" s="15">
        <f t="shared" si="6"/>
        <v>3.9800995024875475E-2</v>
      </c>
      <c r="AP30" s="14">
        <v>5.6</v>
      </c>
      <c r="AQ30" s="12">
        <v>5</v>
      </c>
      <c r="AR30" s="15">
        <f t="shared" si="7"/>
        <v>0.11999999999999993</v>
      </c>
      <c r="AS30" s="14" t="s">
        <v>68</v>
      </c>
      <c r="AT30" s="12">
        <v>6</v>
      </c>
      <c r="AU30" s="13" t="s">
        <v>53</v>
      </c>
      <c r="AV30" s="14">
        <v>3.4950000000000001</v>
      </c>
      <c r="AW30" s="14">
        <v>2.1</v>
      </c>
      <c r="AX30" s="14" t="s">
        <v>51</v>
      </c>
      <c r="AY30" s="14" t="s">
        <v>51</v>
      </c>
      <c r="AZ30" s="14" t="s">
        <v>54</v>
      </c>
    </row>
    <row r="31" spans="2:52" x14ac:dyDescent="0.25">
      <c r="B31" s="14" t="s">
        <v>88</v>
      </c>
      <c r="C31" s="14" t="s">
        <v>77</v>
      </c>
      <c r="D31" s="14">
        <v>1</v>
      </c>
      <c r="E31" s="14">
        <v>1</v>
      </c>
      <c r="F31" s="14">
        <v>2</v>
      </c>
      <c r="G31" s="14">
        <v>8</v>
      </c>
      <c r="H31" s="14">
        <v>0</v>
      </c>
      <c r="I31" s="18">
        <v>8</v>
      </c>
      <c r="J31" s="14">
        <v>6.415</v>
      </c>
      <c r="K31" s="14">
        <v>8.56</v>
      </c>
      <c r="L31" s="14">
        <v>48.5</v>
      </c>
      <c r="M31" s="12">
        <v>45</v>
      </c>
      <c r="N31" s="15">
        <f t="shared" si="0"/>
        <v>7.7777777777777779E-2</v>
      </c>
      <c r="O31" s="14" t="s">
        <v>51</v>
      </c>
      <c r="P31" s="12" t="s">
        <v>51</v>
      </c>
      <c r="Q31" s="13" t="s">
        <v>51</v>
      </c>
      <c r="R31" s="14" t="s">
        <v>51</v>
      </c>
      <c r="S31" s="12" t="s">
        <v>51</v>
      </c>
      <c r="T31" s="13" t="s">
        <v>51</v>
      </c>
      <c r="U31" s="14" t="s">
        <v>51</v>
      </c>
      <c r="V31" s="12" t="s">
        <v>51</v>
      </c>
      <c r="W31" s="13" t="s">
        <v>51</v>
      </c>
      <c r="X31" s="14">
        <v>23</v>
      </c>
      <c r="Y31" s="12">
        <v>23</v>
      </c>
      <c r="Z31" s="15">
        <f t="shared" si="1"/>
        <v>0</v>
      </c>
      <c r="AA31" s="14">
        <v>11.5</v>
      </c>
      <c r="AB31" s="12">
        <v>11.4</v>
      </c>
      <c r="AC31" s="15">
        <f t="shared" si="2"/>
        <v>8.7719298245613718E-3</v>
      </c>
      <c r="AD31" s="14" t="s">
        <v>51</v>
      </c>
      <c r="AE31" s="12" t="s">
        <v>51</v>
      </c>
      <c r="AF31" s="15" t="s">
        <v>51</v>
      </c>
      <c r="AG31" s="14" t="s">
        <v>51</v>
      </c>
      <c r="AH31" s="12" t="s">
        <v>51</v>
      </c>
      <c r="AI31" s="15" t="s">
        <v>51</v>
      </c>
      <c r="AJ31" s="14" t="s">
        <v>51</v>
      </c>
      <c r="AK31" s="12" t="s">
        <v>51</v>
      </c>
      <c r="AL31" s="13" t="s">
        <v>51</v>
      </c>
      <c r="AM31" s="14">
        <f t="shared" si="5"/>
        <v>11.5</v>
      </c>
      <c r="AN31" s="12">
        <v>11.4</v>
      </c>
      <c r="AO31" s="15">
        <f t="shared" si="6"/>
        <v>8.7719298245613718E-3</v>
      </c>
      <c r="AP31" s="14">
        <v>4.3</v>
      </c>
      <c r="AQ31" s="12">
        <v>3</v>
      </c>
      <c r="AR31" s="15">
        <f t="shared" si="7"/>
        <v>0.43333333333333329</v>
      </c>
      <c r="AS31" s="14" t="s">
        <v>69</v>
      </c>
      <c r="AT31" s="12">
        <v>5</v>
      </c>
      <c r="AU31" s="13" t="s">
        <v>53</v>
      </c>
      <c r="AV31" s="14">
        <v>2.9</v>
      </c>
      <c r="AW31" s="14" t="s">
        <v>51</v>
      </c>
      <c r="AX31" s="14" t="s">
        <v>51</v>
      </c>
      <c r="AY31" s="14" t="s">
        <v>51</v>
      </c>
      <c r="AZ31" s="14" t="s">
        <v>84</v>
      </c>
    </row>
    <row r="32" spans="2:52" x14ac:dyDescent="0.25">
      <c r="B32" s="14" t="s">
        <v>89</v>
      </c>
      <c r="C32" s="14" t="s">
        <v>72</v>
      </c>
      <c r="D32" s="14">
        <v>1</v>
      </c>
      <c r="E32" s="14">
        <v>2</v>
      </c>
      <c r="F32" s="14">
        <v>3</v>
      </c>
      <c r="G32" s="14">
        <v>0</v>
      </c>
      <c r="H32" s="14">
        <v>1</v>
      </c>
      <c r="I32" s="18">
        <v>1</v>
      </c>
      <c r="J32" s="14">
        <v>8.2850000000000001</v>
      </c>
      <c r="K32" s="14">
        <v>10.574999999999999</v>
      </c>
      <c r="L32" s="14">
        <v>82.4</v>
      </c>
      <c r="M32" s="12">
        <v>63</v>
      </c>
      <c r="N32" s="15">
        <f t="shared" si="0"/>
        <v>0.30793650793650801</v>
      </c>
      <c r="O32" s="14" t="s">
        <v>51</v>
      </c>
      <c r="P32" s="12" t="s">
        <v>51</v>
      </c>
      <c r="Q32" s="13" t="s">
        <v>51</v>
      </c>
      <c r="R32" s="14" t="s">
        <v>51</v>
      </c>
      <c r="S32" s="12" t="s">
        <v>51</v>
      </c>
      <c r="T32" s="13" t="s">
        <v>51</v>
      </c>
      <c r="U32" s="14" t="s">
        <v>51</v>
      </c>
      <c r="V32" s="12" t="s">
        <v>51</v>
      </c>
      <c r="W32" s="13" t="s">
        <v>51</v>
      </c>
      <c r="X32" s="14">
        <v>28.7</v>
      </c>
      <c r="Y32" s="12">
        <v>28</v>
      </c>
      <c r="Z32" s="15">
        <f t="shared" si="1"/>
        <v>2.4999999999999974E-2</v>
      </c>
      <c r="AA32" s="14">
        <v>13</v>
      </c>
      <c r="AB32" s="12">
        <v>13</v>
      </c>
      <c r="AC32" s="15">
        <f t="shared" si="2"/>
        <v>0</v>
      </c>
      <c r="AD32" s="14">
        <v>11</v>
      </c>
      <c r="AE32" s="12">
        <v>7.1</v>
      </c>
      <c r="AF32" s="15">
        <f t="shared" si="16"/>
        <v>0.54929577464788737</v>
      </c>
      <c r="AG32" s="14" t="s">
        <v>51</v>
      </c>
      <c r="AH32" s="12" t="s">
        <v>51</v>
      </c>
      <c r="AI32" s="15" t="s">
        <v>51</v>
      </c>
      <c r="AJ32" s="14" t="s">
        <v>51</v>
      </c>
      <c r="AK32" s="12" t="s">
        <v>51</v>
      </c>
      <c r="AL32" s="13" t="s">
        <v>51</v>
      </c>
      <c r="AM32" s="14">
        <f>13.4+11.1</f>
        <v>24.5</v>
      </c>
      <c r="AN32" s="12">
        <v>20.100000000000001</v>
      </c>
      <c r="AO32" s="15">
        <f t="shared" si="6"/>
        <v>0.21890547263681584</v>
      </c>
      <c r="AP32" s="14">
        <v>6.1</v>
      </c>
      <c r="AQ32" s="12">
        <v>5</v>
      </c>
      <c r="AR32" s="15">
        <f>(AP32-AQ32)/AQ32</f>
        <v>0.21999999999999992</v>
      </c>
      <c r="AS32" s="14" t="s">
        <v>68</v>
      </c>
      <c r="AT32" s="12">
        <v>6</v>
      </c>
      <c r="AU32" s="13" t="s">
        <v>53</v>
      </c>
      <c r="AV32" s="14">
        <v>2.8</v>
      </c>
      <c r="AW32" s="14">
        <v>2.2000000000000002</v>
      </c>
      <c r="AX32" s="14" t="s">
        <v>51</v>
      </c>
      <c r="AY32" s="14" t="s">
        <v>51</v>
      </c>
      <c r="AZ32" s="14" t="s">
        <v>54</v>
      </c>
    </row>
    <row r="33" spans="2:52" x14ac:dyDescent="0.25">
      <c r="B33" s="14" t="s">
        <v>90</v>
      </c>
      <c r="C33" s="14" t="s">
        <v>72</v>
      </c>
      <c r="D33" s="14">
        <v>1</v>
      </c>
      <c r="E33" s="14">
        <v>2</v>
      </c>
      <c r="F33" s="14">
        <v>4</v>
      </c>
      <c r="G33" s="14">
        <v>0</v>
      </c>
      <c r="H33" s="14">
        <v>6</v>
      </c>
      <c r="I33" s="18">
        <v>6</v>
      </c>
      <c r="J33" s="14">
        <v>6.4950000000000001</v>
      </c>
      <c r="K33" s="14">
        <v>12.96</v>
      </c>
      <c r="L33" s="14">
        <v>75.7</v>
      </c>
      <c r="M33" s="12">
        <v>73</v>
      </c>
      <c r="N33" s="15">
        <f t="shared" si="0"/>
        <v>3.6986301369863056E-2</v>
      </c>
      <c r="O33" s="14" t="s">
        <v>51</v>
      </c>
      <c r="P33" s="12" t="s">
        <v>51</v>
      </c>
      <c r="Q33" s="13" t="s">
        <v>51</v>
      </c>
      <c r="R33" s="14" t="s">
        <v>51</v>
      </c>
      <c r="S33" s="12" t="s">
        <v>51</v>
      </c>
      <c r="T33" s="13" t="s">
        <v>51</v>
      </c>
      <c r="U33" s="14" t="s">
        <v>51</v>
      </c>
      <c r="V33" s="12" t="s">
        <v>51</v>
      </c>
      <c r="W33" s="13" t="s">
        <v>51</v>
      </c>
      <c r="X33" s="14">
        <v>31.2</v>
      </c>
      <c r="Y33" s="12">
        <v>30</v>
      </c>
      <c r="Z33" s="15">
        <f t="shared" si="1"/>
        <v>3.9999999999999973E-2</v>
      </c>
      <c r="AA33" s="14">
        <v>13.7</v>
      </c>
      <c r="AB33" s="12">
        <v>13</v>
      </c>
      <c r="AC33" s="15">
        <f t="shared" si="2"/>
        <v>5.3846153846153794E-2</v>
      </c>
      <c r="AD33" s="14">
        <v>12</v>
      </c>
      <c r="AE33" s="12">
        <v>11.4</v>
      </c>
      <c r="AF33" s="15">
        <f>(AD33-AE33)/AE33</f>
        <v>5.263157894736839E-2</v>
      </c>
      <c r="AG33" s="14" t="s">
        <v>51</v>
      </c>
      <c r="AH33" s="12" t="s">
        <v>51</v>
      </c>
      <c r="AI33" s="15" t="s">
        <v>51</v>
      </c>
      <c r="AJ33" s="14" t="s">
        <v>51</v>
      </c>
      <c r="AK33" s="12" t="s">
        <v>51</v>
      </c>
      <c r="AL33" s="13" t="s">
        <v>51</v>
      </c>
      <c r="AM33" s="14">
        <f t="shared" si="5"/>
        <v>25.7</v>
      </c>
      <c r="AN33" s="12">
        <v>24.4</v>
      </c>
      <c r="AO33" s="15">
        <f t="shared" si="6"/>
        <v>5.3278688524590195E-2</v>
      </c>
      <c r="AP33" s="14">
        <v>6.2</v>
      </c>
      <c r="AQ33" s="12">
        <v>6</v>
      </c>
      <c r="AR33" s="15">
        <f t="shared" si="7"/>
        <v>3.3333333333333361E-2</v>
      </c>
      <c r="AS33" s="14" t="s">
        <v>71</v>
      </c>
      <c r="AT33" s="12">
        <v>7</v>
      </c>
      <c r="AU33" s="13" t="s">
        <v>53</v>
      </c>
      <c r="AV33" s="14">
        <v>3.4950000000000001</v>
      </c>
      <c r="AW33" s="14">
        <v>3.1349999999999998</v>
      </c>
      <c r="AX33" s="14" t="s">
        <v>51</v>
      </c>
      <c r="AY33" s="14" t="s">
        <v>51</v>
      </c>
      <c r="AZ33" s="14" t="s">
        <v>54</v>
      </c>
    </row>
    <row r="34" spans="2:52" x14ac:dyDescent="0.25">
      <c r="B34" s="14" t="s">
        <v>91</v>
      </c>
      <c r="C34" s="14" t="s">
        <v>72</v>
      </c>
      <c r="D34" s="14">
        <v>1</v>
      </c>
      <c r="E34" s="14">
        <v>2</v>
      </c>
      <c r="F34" s="14">
        <v>4</v>
      </c>
      <c r="G34" s="14">
        <v>0</v>
      </c>
      <c r="H34" s="14">
        <v>6</v>
      </c>
      <c r="I34" s="18">
        <v>6</v>
      </c>
      <c r="J34" s="14">
        <v>8.2850000000000001</v>
      </c>
      <c r="K34" s="14">
        <v>10.574999999999999</v>
      </c>
      <c r="L34" s="14">
        <v>82.4</v>
      </c>
      <c r="M34" s="12">
        <v>73</v>
      </c>
      <c r="N34" s="15">
        <f t="shared" si="0"/>
        <v>0.12876712328767131</v>
      </c>
      <c r="O34" s="14" t="s">
        <v>51</v>
      </c>
      <c r="P34" s="12" t="s">
        <v>51</v>
      </c>
      <c r="Q34" s="13" t="s">
        <v>51</v>
      </c>
      <c r="R34" s="14" t="s">
        <v>51</v>
      </c>
      <c r="S34" s="12" t="s">
        <v>51</v>
      </c>
      <c r="T34" s="13" t="s">
        <v>51</v>
      </c>
      <c r="U34" s="14" t="s">
        <v>51</v>
      </c>
      <c r="V34" s="12" t="s">
        <v>51</v>
      </c>
      <c r="W34" s="13" t="s">
        <v>51</v>
      </c>
      <c r="X34" s="14">
        <v>31.2</v>
      </c>
      <c r="Y34" s="12">
        <v>30</v>
      </c>
      <c r="Z34" s="15">
        <f t="shared" si="1"/>
        <v>3.9999999999999973E-2</v>
      </c>
      <c r="AA34" s="14">
        <v>14.3</v>
      </c>
      <c r="AB34" s="12">
        <v>13</v>
      </c>
      <c r="AC34" s="15">
        <f t="shared" si="2"/>
        <v>0.10000000000000006</v>
      </c>
      <c r="AD34" s="14">
        <v>12.4</v>
      </c>
      <c r="AE34" s="12">
        <v>11.4</v>
      </c>
      <c r="AF34" s="15">
        <f>(AD34-AE34)/AE34</f>
        <v>8.771929824561403E-2</v>
      </c>
      <c r="AG34" s="14" t="s">
        <v>51</v>
      </c>
      <c r="AH34" s="12" t="s">
        <v>51</v>
      </c>
      <c r="AI34" s="15" t="s">
        <v>51</v>
      </c>
      <c r="AJ34" s="14" t="s">
        <v>51</v>
      </c>
      <c r="AK34" s="12" t="s">
        <v>51</v>
      </c>
      <c r="AL34" s="13" t="s">
        <v>51</v>
      </c>
      <c r="AM34" s="14">
        <f t="shared" si="5"/>
        <v>26.700000000000003</v>
      </c>
      <c r="AN34" s="12">
        <v>24.4</v>
      </c>
      <c r="AO34" s="15">
        <f t="shared" si="6"/>
        <v>9.4262295081967387E-2</v>
      </c>
      <c r="AP34" s="14">
        <v>6.2</v>
      </c>
      <c r="AQ34" s="12">
        <v>6</v>
      </c>
      <c r="AR34" s="15">
        <f t="shared" si="7"/>
        <v>3.3333333333333361E-2</v>
      </c>
      <c r="AS34" s="14" t="s">
        <v>71</v>
      </c>
      <c r="AT34" s="12">
        <v>7</v>
      </c>
      <c r="AU34" s="13" t="s">
        <v>53</v>
      </c>
      <c r="AV34" s="14">
        <v>2.9</v>
      </c>
      <c r="AW34" s="14">
        <v>2.8</v>
      </c>
      <c r="AX34" s="14" t="s">
        <v>51</v>
      </c>
      <c r="AY34" s="14" t="s">
        <v>51</v>
      </c>
      <c r="AZ34" s="14" t="s">
        <v>54</v>
      </c>
    </row>
    <row r="35" spans="2:52" x14ac:dyDescent="0.25">
      <c r="B35" s="14" t="s">
        <v>92</v>
      </c>
      <c r="C35" s="14" t="s">
        <v>72</v>
      </c>
      <c r="D35" s="14">
        <v>1</v>
      </c>
      <c r="E35" s="14">
        <v>2</v>
      </c>
      <c r="F35" s="14">
        <v>3</v>
      </c>
      <c r="G35" s="14">
        <v>0</v>
      </c>
      <c r="H35" s="14">
        <v>1</v>
      </c>
      <c r="I35" s="18">
        <v>1</v>
      </c>
      <c r="J35" s="14">
        <v>8.2850000000000001</v>
      </c>
      <c r="K35" s="14">
        <v>10.574999999999999</v>
      </c>
      <c r="L35" s="14">
        <v>82.4</v>
      </c>
      <c r="M35" s="12">
        <v>63</v>
      </c>
      <c r="N35" s="15">
        <f t="shared" ref="N35" si="17">(L35-M35)/M35</f>
        <v>0.30793650793650801</v>
      </c>
      <c r="O35" s="14" t="s">
        <v>51</v>
      </c>
      <c r="P35" s="12" t="s">
        <v>51</v>
      </c>
      <c r="Q35" s="13" t="s">
        <v>51</v>
      </c>
      <c r="R35" s="14" t="s">
        <v>51</v>
      </c>
      <c r="S35" s="12" t="s">
        <v>51</v>
      </c>
      <c r="T35" s="13" t="s">
        <v>51</v>
      </c>
      <c r="U35" s="14" t="s">
        <v>51</v>
      </c>
      <c r="V35" s="12" t="s">
        <v>51</v>
      </c>
      <c r="W35" s="13" t="s">
        <v>51</v>
      </c>
      <c r="X35" s="14">
        <v>28.7</v>
      </c>
      <c r="Y35" s="12">
        <v>28</v>
      </c>
      <c r="Z35" s="15">
        <f t="shared" ref="Z35" si="18">(X35-Y35)/Y35</f>
        <v>2.4999999999999974E-2</v>
      </c>
      <c r="AA35" s="14">
        <v>13.4</v>
      </c>
      <c r="AB35" s="12">
        <v>13</v>
      </c>
      <c r="AC35" s="15">
        <f t="shared" ref="AC35" si="19">(AA35-AB35)/AB35</f>
        <v>3.0769230769230795E-2</v>
      </c>
      <c r="AD35" s="14">
        <v>11.2</v>
      </c>
      <c r="AE35" s="12">
        <v>7.1</v>
      </c>
      <c r="AF35" s="15">
        <f>(AD35-AE35)/AE35</f>
        <v>0.57746478873239437</v>
      </c>
      <c r="AG35" s="14" t="s">
        <v>51</v>
      </c>
      <c r="AH35" s="12" t="s">
        <v>51</v>
      </c>
      <c r="AI35" s="15" t="s">
        <v>51</v>
      </c>
      <c r="AJ35" s="14" t="s">
        <v>51</v>
      </c>
      <c r="AK35" s="12" t="s">
        <v>51</v>
      </c>
      <c r="AL35" s="13" t="s">
        <v>51</v>
      </c>
      <c r="AM35" s="14">
        <f t="shared" ref="AM35" si="20">SUM(AA35,AD35,AG35,AJ35)</f>
        <v>24.6</v>
      </c>
      <c r="AN35" s="12">
        <v>20.100000000000001</v>
      </c>
      <c r="AO35" s="15">
        <f t="shared" ref="AO35" si="21">(AM35-AN35)/AN35</f>
        <v>0.22388059701492535</v>
      </c>
      <c r="AP35" s="14">
        <v>5.4</v>
      </c>
      <c r="AQ35" s="12">
        <v>5</v>
      </c>
      <c r="AR35" s="15">
        <f t="shared" ref="AR35" si="22">(AP35-AQ35)/AQ35</f>
        <v>8.0000000000000071E-2</v>
      </c>
      <c r="AS35" s="14" t="s">
        <v>68</v>
      </c>
      <c r="AT35" s="12">
        <v>6</v>
      </c>
      <c r="AU35" s="13" t="s">
        <v>53</v>
      </c>
      <c r="AV35" s="14">
        <v>2.8</v>
      </c>
      <c r="AW35" s="14">
        <v>2.2000000000000002</v>
      </c>
      <c r="AX35" s="14" t="s">
        <v>51</v>
      </c>
      <c r="AY35" s="14" t="s">
        <v>51</v>
      </c>
      <c r="AZ35" s="14" t="s">
        <v>54</v>
      </c>
    </row>
    <row r="36" spans="2:52" x14ac:dyDescent="0.25">
      <c r="B36" s="14" t="s">
        <v>93</v>
      </c>
      <c r="C36" s="14" t="s">
        <v>72</v>
      </c>
      <c r="D36" s="14">
        <v>1</v>
      </c>
      <c r="E36" s="14">
        <v>2</v>
      </c>
      <c r="F36" s="14">
        <v>3</v>
      </c>
      <c r="G36" s="14">
        <v>0</v>
      </c>
      <c r="H36" s="14">
        <v>1</v>
      </c>
      <c r="I36" s="18">
        <v>1</v>
      </c>
      <c r="J36" s="14">
        <v>6.4950000000000001</v>
      </c>
      <c r="K36" s="14">
        <v>12.96</v>
      </c>
      <c r="L36" s="14">
        <v>75.7</v>
      </c>
      <c r="M36" s="12">
        <v>63</v>
      </c>
      <c r="N36" s="15">
        <f t="shared" si="0"/>
        <v>0.20158730158730162</v>
      </c>
      <c r="O36" s="14" t="s">
        <v>51</v>
      </c>
      <c r="P36" s="12" t="s">
        <v>51</v>
      </c>
      <c r="Q36" s="13" t="s">
        <v>51</v>
      </c>
      <c r="R36" s="14" t="s">
        <v>51</v>
      </c>
      <c r="S36" s="12" t="s">
        <v>51</v>
      </c>
      <c r="T36" s="13" t="s">
        <v>51</v>
      </c>
      <c r="U36" s="14" t="s">
        <v>51</v>
      </c>
      <c r="V36" s="12" t="s">
        <v>51</v>
      </c>
      <c r="W36" s="13" t="s">
        <v>51</v>
      </c>
      <c r="X36" s="14">
        <v>29.5</v>
      </c>
      <c r="Y36" s="12">
        <v>28</v>
      </c>
      <c r="Z36" s="15">
        <f t="shared" si="1"/>
        <v>5.3571428571428568E-2</v>
      </c>
      <c r="AA36" s="14">
        <v>13.7</v>
      </c>
      <c r="AB36" s="12">
        <v>13</v>
      </c>
      <c r="AC36" s="15">
        <f t="shared" si="2"/>
        <v>5.3846153846153794E-2</v>
      </c>
      <c r="AD36" s="14">
        <v>7.7</v>
      </c>
      <c r="AE36" s="12">
        <v>7.1</v>
      </c>
      <c r="AF36" s="15">
        <f>(AD36-AE36)/AE36</f>
        <v>8.4507042253521208E-2</v>
      </c>
      <c r="AG36" s="14" t="s">
        <v>51</v>
      </c>
      <c r="AH36" s="12" t="s">
        <v>51</v>
      </c>
      <c r="AI36" s="15" t="s">
        <v>51</v>
      </c>
      <c r="AJ36" s="14" t="s">
        <v>51</v>
      </c>
      <c r="AK36" s="12" t="s">
        <v>51</v>
      </c>
      <c r="AL36" s="13" t="s">
        <v>51</v>
      </c>
      <c r="AM36" s="14">
        <f t="shared" si="5"/>
        <v>21.4</v>
      </c>
      <c r="AN36" s="12">
        <v>20.100000000000001</v>
      </c>
      <c r="AO36" s="15">
        <f t="shared" si="6"/>
        <v>6.4676616915422744E-2</v>
      </c>
      <c r="AP36" s="14">
        <v>5</v>
      </c>
      <c r="AQ36" s="12">
        <v>5</v>
      </c>
      <c r="AR36" s="15">
        <f t="shared" si="7"/>
        <v>0</v>
      </c>
      <c r="AS36" s="14" t="s">
        <v>68</v>
      </c>
      <c r="AT36" s="12">
        <v>6</v>
      </c>
      <c r="AU36" s="13" t="s">
        <v>53</v>
      </c>
      <c r="AV36" s="14">
        <v>3.4950000000000001</v>
      </c>
      <c r="AW36" s="14">
        <v>2.1</v>
      </c>
      <c r="AX36" s="14" t="s">
        <v>51</v>
      </c>
      <c r="AY36" s="14" t="s">
        <v>51</v>
      </c>
      <c r="AZ36" s="14" t="s">
        <v>54</v>
      </c>
    </row>
    <row r="37" spans="2:52" x14ac:dyDescent="0.25">
      <c r="B37" s="14" t="s">
        <v>94</v>
      </c>
      <c r="C37" s="14" t="s">
        <v>72</v>
      </c>
      <c r="D37" s="14">
        <v>1</v>
      </c>
      <c r="E37" s="14">
        <v>2</v>
      </c>
      <c r="F37" s="14">
        <v>3</v>
      </c>
      <c r="G37" s="14">
        <v>0</v>
      </c>
      <c r="H37" s="14">
        <v>1</v>
      </c>
      <c r="I37" s="18">
        <v>1</v>
      </c>
      <c r="J37" s="14">
        <v>6.2549999999999999</v>
      </c>
      <c r="K37" s="14">
        <v>13.63</v>
      </c>
      <c r="L37" s="14">
        <v>79.5</v>
      </c>
      <c r="M37" s="12">
        <v>63</v>
      </c>
      <c r="N37" s="15">
        <f t="shared" ref="N37" si="23">(L37-M37)/M37</f>
        <v>0.26190476190476192</v>
      </c>
      <c r="O37" s="14" t="s">
        <v>51</v>
      </c>
      <c r="P37" s="12" t="s">
        <v>51</v>
      </c>
      <c r="Q37" s="13" t="s">
        <v>51</v>
      </c>
      <c r="R37" s="14" t="s">
        <v>51</v>
      </c>
      <c r="S37" s="12" t="s">
        <v>51</v>
      </c>
      <c r="T37" s="13" t="s">
        <v>51</v>
      </c>
      <c r="U37" s="14" t="s">
        <v>51</v>
      </c>
      <c r="V37" s="12" t="s">
        <v>51</v>
      </c>
      <c r="W37" s="13" t="s">
        <v>51</v>
      </c>
      <c r="X37" s="14">
        <v>29.2</v>
      </c>
      <c r="Y37" s="12">
        <v>28</v>
      </c>
      <c r="Z37" s="15">
        <f t="shared" ref="Z37" si="24">(X37-Y37)/Y37</f>
        <v>4.285714285714283E-2</v>
      </c>
      <c r="AA37" s="14">
        <v>13</v>
      </c>
      <c r="AB37" s="12">
        <v>13</v>
      </c>
      <c r="AC37" s="15">
        <f t="shared" ref="AC37" si="25">(AA37-AB37)/AB37</f>
        <v>0</v>
      </c>
      <c r="AD37" s="14">
        <v>7.2</v>
      </c>
      <c r="AE37" s="12">
        <v>7.1</v>
      </c>
      <c r="AF37" s="15">
        <f t="shared" ref="AF37" si="26">(AD37-AE37)/AE37</f>
        <v>1.4084507042253596E-2</v>
      </c>
      <c r="AG37" s="14" t="s">
        <v>51</v>
      </c>
      <c r="AH37" s="12" t="s">
        <v>51</v>
      </c>
      <c r="AI37" s="15" t="s">
        <v>51</v>
      </c>
      <c r="AJ37" s="14" t="s">
        <v>51</v>
      </c>
      <c r="AK37" s="12" t="s">
        <v>51</v>
      </c>
      <c r="AL37" s="13" t="s">
        <v>51</v>
      </c>
      <c r="AM37" s="14">
        <f t="shared" ref="AM37" si="27">SUM(AA37,AD37,AG37,AJ37)</f>
        <v>20.2</v>
      </c>
      <c r="AN37" s="12">
        <v>20.100000000000001</v>
      </c>
      <c r="AO37" s="15">
        <f t="shared" ref="AO37" si="28">(AM37-AN37)/AN37</f>
        <v>4.975124378109346E-3</v>
      </c>
      <c r="AP37" s="14">
        <v>7.1</v>
      </c>
      <c r="AQ37" s="12">
        <v>5</v>
      </c>
      <c r="AR37" s="15">
        <f t="shared" ref="AR37" si="29">(AP37-AQ37)/AQ37</f>
        <v>0.41999999999999993</v>
      </c>
      <c r="AS37" s="14" t="s">
        <v>71</v>
      </c>
      <c r="AT37" s="12">
        <v>6</v>
      </c>
      <c r="AU37" s="13" t="s">
        <v>53</v>
      </c>
      <c r="AV37" s="14">
        <v>3.2549999999999999</v>
      </c>
      <c r="AW37" s="14">
        <v>2.2949999999999999</v>
      </c>
      <c r="AX37" s="14" t="s">
        <v>51</v>
      </c>
      <c r="AY37" s="14" t="s">
        <v>51</v>
      </c>
      <c r="AZ37" s="14" t="s">
        <v>54</v>
      </c>
    </row>
    <row r="38" spans="2:52" x14ac:dyDescent="0.25">
      <c r="B38" s="14"/>
      <c r="C38" s="14"/>
      <c r="D38" s="14"/>
      <c r="E38" s="14"/>
      <c r="F38" s="14"/>
      <c r="G38" s="14"/>
      <c r="H38" s="14"/>
      <c r="I38" s="18">
        <f>SUM(I15:I37)</f>
        <v>155</v>
      </c>
      <c r="J38" s="14"/>
      <c r="K38" s="14"/>
      <c r="L38" s="14"/>
      <c r="M38" s="12"/>
      <c r="N38" s="15"/>
      <c r="O38" s="14"/>
      <c r="P38" s="12"/>
      <c r="Q38" s="13"/>
      <c r="R38" s="14"/>
      <c r="S38" s="12"/>
      <c r="T38" s="13"/>
      <c r="U38" s="14"/>
      <c r="V38" s="12"/>
      <c r="W38" s="13"/>
      <c r="X38" s="14"/>
      <c r="Y38" s="12"/>
      <c r="Z38" s="15"/>
      <c r="AA38" s="14"/>
      <c r="AB38" s="12"/>
      <c r="AC38" s="15"/>
      <c r="AD38" s="14"/>
      <c r="AE38" s="12"/>
      <c r="AF38" s="15"/>
      <c r="AG38" s="14"/>
      <c r="AH38" s="12"/>
      <c r="AI38" s="15"/>
      <c r="AJ38" s="14"/>
      <c r="AK38" s="12"/>
      <c r="AL38" s="13"/>
      <c r="AM38" s="14"/>
      <c r="AN38" s="12"/>
      <c r="AO38" s="15"/>
      <c r="AP38" s="14"/>
      <c r="AQ38" s="12"/>
      <c r="AR38" s="15"/>
      <c r="AS38" s="14"/>
      <c r="AT38" s="12"/>
      <c r="AU38" s="15"/>
      <c r="AV38" s="14"/>
      <c r="AW38" s="14"/>
      <c r="AX38" s="14"/>
      <c r="AY38" s="14"/>
      <c r="AZ38" s="14"/>
    </row>
  </sheetData>
  <mergeCells count="18">
    <mergeCell ref="M9:V9"/>
    <mergeCell ref="M10:V12"/>
    <mergeCell ref="B6:C6"/>
    <mergeCell ref="D6:J6"/>
    <mergeCell ref="M4:V5"/>
    <mergeCell ref="B11:E11"/>
    <mergeCell ref="F11:G11"/>
    <mergeCell ref="B10:E10"/>
    <mergeCell ref="F10:G10"/>
    <mergeCell ref="B2:I2"/>
    <mergeCell ref="B8:E8"/>
    <mergeCell ref="F8:G8"/>
    <mergeCell ref="B9:E9"/>
    <mergeCell ref="F9:G9"/>
    <mergeCell ref="B4:C4"/>
    <mergeCell ref="D4:J4"/>
    <mergeCell ref="B5:C5"/>
    <mergeCell ref="D5:J5"/>
  </mergeCells>
  <phoneticPr fontId="10" type="noConversion"/>
  <pageMargins left="0.7" right="0.7" top="0.75" bottom="0.75" header="0.3" footer="0.3"/>
  <pageSetup paperSize="8" scale="66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rcahill</dc:creator>
  <cp:lastModifiedBy>liam Murphy</cp:lastModifiedBy>
  <cp:lastPrinted>2025-06-13T16:00:44Z</cp:lastPrinted>
  <dcterms:created xsi:type="dcterms:W3CDTF">2021-05-28T12:15:01Z</dcterms:created>
  <dcterms:modified xsi:type="dcterms:W3CDTF">2025-06-18T09:14:26Z</dcterms:modified>
</cp:coreProperties>
</file>